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verah\Downloads\"/>
    </mc:Choice>
  </mc:AlternateContent>
  <xr:revisionPtr revIDLastSave="0" documentId="8_{1FCB8A20-012B-4322-8572-957D59EE5068}" xr6:coauthVersionLast="47" xr6:coauthVersionMax="47" xr10:uidLastSave="{00000000-0000-0000-0000-000000000000}"/>
  <bookViews>
    <workbookView xWindow="-120" yWindow="-120" windowWidth="29040" windowHeight="15840" xr2:uid="{DCB86A57-D312-40CB-8CCA-3E9E11D30E14}"/>
  </bookViews>
  <sheets>
    <sheet name="PasivosExigibles" sheetId="7" r:id="rId1"/>
    <sheet name="BasInforme" sheetId="4" state="hidden" r:id="rId2"/>
    <sheet name="BasInforme (2)" sheetId="6" state="hidden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7" l="1"/>
  <c r="Y22" i="6"/>
  <c r="P22" i="6"/>
  <c r="CF27" i="4"/>
  <c r="BW27" i="4"/>
  <c r="BQ14" i="4"/>
  <c r="T52" i="4"/>
  <c r="T51" i="4"/>
  <c r="T50" i="4"/>
  <c r="T49" i="4"/>
  <c r="T48" i="4"/>
  <c r="F52" i="4"/>
  <c r="F50" i="4"/>
  <c r="F49" i="4"/>
  <c r="F48" i="4"/>
  <c r="T47" i="4"/>
  <c r="F47" i="4"/>
  <c r="F46" i="4"/>
  <c r="T46" i="4"/>
  <c r="AN46" i="4"/>
  <c r="F51" i="4"/>
  <c r="AF46" i="4"/>
  <c r="H25" i="4"/>
  <c r="BO25" i="4" s="1"/>
  <c r="J14" i="4"/>
  <c r="J33" i="4"/>
  <c r="BQ33" i="4" s="1"/>
  <c r="H26" i="4"/>
  <c r="BO26" i="4" s="1"/>
  <c r="H24" i="4"/>
  <c r="BO24" i="4" s="1"/>
  <c r="H18" i="6"/>
  <c r="P23" i="4"/>
  <c r="L25" i="4"/>
  <c r="BS25" i="4" s="1"/>
  <c r="L26" i="4"/>
  <c r="BS26" i="4" s="1"/>
  <c r="L24" i="4"/>
  <c r="BS24" i="4" s="1"/>
  <c r="L23" i="4"/>
  <c r="BS23" i="4" s="1"/>
  <c r="C6" i="4"/>
  <c r="C6" i="6" s="1"/>
  <c r="Y23" i="4" l="1"/>
  <c r="P27" i="4"/>
  <c r="U23" i="4"/>
  <c r="AN47" i="4"/>
  <c r="AF48" i="4"/>
  <c r="BS27" i="4"/>
  <c r="H19" i="6"/>
  <c r="L19" i="6"/>
  <c r="H20" i="6"/>
  <c r="AF49" i="4"/>
  <c r="L20" i="6"/>
  <c r="H21" i="6"/>
  <c r="L21" i="6"/>
  <c r="J28" i="6"/>
  <c r="BJ6" i="4"/>
  <c r="L18" i="6"/>
  <c r="AF47" i="4"/>
  <c r="AN48" i="4"/>
  <c r="AN49" i="4"/>
  <c r="AF51" i="4"/>
  <c r="AN51" i="4"/>
  <c r="AF50" i="4"/>
  <c r="AF52" i="4"/>
  <c r="AN50" i="4"/>
  <c r="AN52" i="4"/>
  <c r="L27" i="4"/>
  <c r="H23" i="4"/>
  <c r="Q6" i="4"/>
  <c r="H22" i="6" l="1"/>
  <c r="L25" i="6" s="1"/>
  <c r="Y27" i="4"/>
  <c r="L22" i="6"/>
  <c r="AN53" i="4"/>
  <c r="U25" i="4"/>
  <c r="CB25" i="4" s="1"/>
  <c r="U20" i="6"/>
  <c r="O33" i="4"/>
  <c r="BV33" i="4" s="1"/>
  <c r="O28" i="6"/>
  <c r="H27" i="4"/>
  <c r="L30" i="4" s="1"/>
  <c r="BO23" i="4"/>
  <c r="BO27" i="4" s="1"/>
  <c r="BS30" i="4" s="1"/>
  <c r="CB23" i="4"/>
  <c r="U18" i="6"/>
  <c r="J16" i="4"/>
  <c r="BQ16" i="4" s="1"/>
  <c r="Q6" i="6"/>
  <c r="BX6" i="4"/>
  <c r="U26" i="4"/>
  <c r="CB26" i="4" s="1"/>
  <c r="U21" i="6"/>
  <c r="U24" i="4"/>
  <c r="CB24" i="4" s="1"/>
  <c r="U19" i="6"/>
  <c r="AF53" i="4"/>
  <c r="U22" i="6" l="1"/>
  <c r="U27" i="4"/>
  <c r="CB27" i="4"/>
</calcChain>
</file>

<file path=xl/sharedStrings.xml><?xml version="1.0" encoding="utf-8"?>
<sst xmlns="http://schemas.openxmlformats.org/spreadsheetml/2006/main" count="102" uniqueCount="44">
  <si>
    <t>TIPO DE COMPROMISO</t>
  </si>
  <si>
    <t>enero</t>
  </si>
  <si>
    <t>MILLONES</t>
  </si>
  <si>
    <t>CANTIDAD RP:</t>
  </si>
  <si>
    <t>GESTION A CORTE</t>
  </si>
  <si>
    <t>DE</t>
  </si>
  <si>
    <t>Subsecretaría</t>
  </si>
  <si>
    <t>Cantidad RP</t>
  </si>
  <si>
    <t>Pasivo</t>
  </si>
  <si>
    <t>Anulacion/Giro</t>
  </si>
  <si>
    <t>Saldo</t>
  </si>
  <si>
    <t>% Gestión</t>
  </si>
  <si>
    <t>Constituido</t>
  </si>
  <si>
    <t>1. Acceso y permanencia</t>
  </si>
  <si>
    <t>2. Integración 
Interinstutucional</t>
  </si>
  <si>
    <t>3. Calidad y pertinencia</t>
  </si>
  <si>
    <t>4. Gestión Institucional</t>
  </si>
  <si>
    <t>TOTAL SED</t>
  </si>
  <si>
    <t>Cifras en millones de pesos</t>
  </si>
  <si>
    <t>La mayor cantidad de pasivos exigibles (</t>
  </si>
  <si>
    <t>) se concentra en la Dirección de construcciones</t>
  </si>
  <si>
    <t>Dirección</t>
  </si>
  <si>
    <t>Construcciones y dotaciones</t>
  </si>
  <si>
    <t>VIGENCIA</t>
  </si>
  <si>
    <t>DIRECCIÓN</t>
  </si>
  <si>
    <r>
      <t xml:space="preserve">PASIVO
CONSTITUIDO
</t>
    </r>
    <r>
      <rPr>
        <b/>
        <sz val="8"/>
        <rFont val="Calibri"/>
        <family val="2"/>
        <scheme val="minor"/>
      </rPr>
      <t>Millones de pesos</t>
    </r>
  </si>
  <si>
    <r>
      <t xml:space="preserve">SALDO
</t>
    </r>
    <r>
      <rPr>
        <b/>
        <sz val="8"/>
        <rFont val="Calibri"/>
        <family val="2"/>
        <scheme val="minor"/>
      </rPr>
      <t>Millones de pesos</t>
    </r>
  </si>
  <si>
    <t>GESTION A CORTE A 31 DE ENERO</t>
  </si>
  <si>
    <t>Fuente: Excel pasivos exigibles con corte a 31 de diciembre de 2024 – Oficina de Presupuesto de la SED.</t>
  </si>
  <si>
    <t>Valor Total P.E. a 31-12-2024</t>
  </si>
  <si>
    <t>a 31-12-2024</t>
  </si>
  <si>
    <t>Pagado</t>
  </si>
  <si>
    <t>Anulaciones</t>
  </si>
  <si>
    <t>a 13-05-2025</t>
  </si>
  <si>
    <t>PASIVOS EXIGIBLES 2024</t>
  </si>
  <si>
    <t>Valor Total P.E. a 31-12-2025</t>
  </si>
  <si>
    <t>Fuente: Excel pasivos exigibles con corte a 13 de mayo de 2025 – Oficina de Presupuesto de la SED.</t>
  </si>
  <si>
    <t>INFORME PARA CONSEJO DE BOGOTA</t>
  </si>
  <si>
    <t>Vr/ Pasivo Exigible a 01/01/2024</t>
  </si>
  <si>
    <t>Pasivo Exigible 31/12/2024</t>
  </si>
  <si>
    <t>Vr/ Pasivo Exigible a 01/01/2025</t>
  </si>
  <si>
    <t>Año de constitu-ción</t>
  </si>
  <si>
    <t>Pasivo Exigible a 13/05/2025</t>
  </si>
  <si>
    <t xml:space="preserve">PASIVOS EXIGIBLES  A MAYO 13 DE 2025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</si>
</sst>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\ #,##0;&quot;$&quot;\ \-#,##0"/>
    <numFmt numFmtId="44" formatCode="_ &quot;$&quot;\ * #,##0.00_ ;_ &quot;$&quot;\ * \-#,##0.00_ ;_ &quot;$&quot;\ * &quot;-&quot;??_ ;_ @_ "/>
    <numFmt numFmtId="164" formatCode="_ &quot;$&quot;* #,##0.00_ ;_ &quot;$&quot;* \-#,##0.00_ ;_ &quot;$&quot;* &quot;-&quot;??_ ;_ @_ "/>
    <numFmt numFmtId="167" formatCode="_ &quot;$&quot;\ * #,##0_ ;_ &quot;$&quot;\ * \-#,##0_ ;_ &quot;$&quot;\ * &quot;-&quot;??_ ;_ @_ "/>
    <numFmt numFmtId="168" formatCode="mmmm"/>
    <numFmt numFmtId="169" formatCode="dd"/>
    <numFmt numFmtId="170" formatCode="#,##0_ ;\-#,##0\ "/>
    <numFmt numFmtId="171" formatCode="0.0%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26"/>
      <name val="Montserrat"/>
    </font>
    <font>
      <sz val="16"/>
      <color rgb="FF0070C0"/>
      <name val="Calibri"/>
      <family val="2"/>
      <scheme val="minor"/>
    </font>
    <font>
      <sz val="12"/>
      <name val="Calibri"/>
      <family val="2"/>
      <scheme val="minor"/>
    </font>
    <font>
      <sz val="13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4"/>
      <color rgb="FF21517D"/>
      <name val="Calibri"/>
      <family val="2"/>
      <scheme val="minor"/>
    </font>
    <font>
      <b/>
      <sz val="16"/>
      <name val="Calibri"/>
      <family val="2"/>
      <scheme val="minor"/>
    </font>
    <font>
      <b/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name val="Montserrat"/>
    </font>
    <font>
      <sz val="10"/>
      <color rgb="FF242424"/>
      <name val="Inherit"/>
    </font>
    <font>
      <b/>
      <sz val="12"/>
      <color rgb="FF000000"/>
      <name val="Aptos"/>
      <family val="2"/>
    </font>
    <font>
      <sz val="12"/>
      <color rgb="FF000000"/>
      <name val="Aptos"/>
      <family val="2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FF"/>
        <bgColor indexed="64"/>
      </patternFill>
    </fill>
  </fills>
  <borders count="31">
    <border>
      <left/>
      <right/>
      <top/>
      <bottom/>
      <diagonal/>
    </border>
    <border>
      <left style="thin">
        <color rgb="FF0070C0"/>
      </left>
      <right/>
      <top style="thin">
        <color rgb="FF0070C0"/>
      </top>
      <bottom style="thin">
        <color rgb="FF0070C0"/>
      </bottom>
      <diagonal/>
    </border>
    <border>
      <left style="thin">
        <color rgb="FF0070C0"/>
      </left>
      <right/>
      <top style="thin">
        <color rgb="FF0070C0"/>
      </top>
      <bottom/>
      <diagonal/>
    </border>
    <border>
      <left style="thin">
        <color rgb="FF0070C0"/>
      </left>
      <right/>
      <top/>
      <bottom/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/>
      <top style="thin">
        <color rgb="FF0070C0"/>
      </top>
      <bottom/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/>
      <diagonal/>
    </border>
    <border>
      <left/>
      <right style="thin">
        <color rgb="FF0070C0"/>
      </right>
      <top/>
      <bottom/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rgb="FF0070C0"/>
      </left>
      <right style="thin">
        <color rgb="FF0070C0"/>
      </right>
      <top style="thin">
        <color indexed="64"/>
      </top>
      <bottom style="double">
        <color indexed="64"/>
      </bottom>
      <diagonal/>
    </border>
    <border>
      <left style="thin">
        <color rgb="FF0070C0"/>
      </left>
      <right/>
      <top style="thin">
        <color indexed="64"/>
      </top>
      <bottom style="double">
        <color indexed="64"/>
      </bottom>
      <diagonal/>
    </border>
    <border>
      <left/>
      <right style="thin">
        <color rgb="FF0070C0"/>
      </right>
      <top style="thin">
        <color indexed="64"/>
      </top>
      <bottom style="double">
        <color indexed="64"/>
      </bottom>
      <diagonal/>
    </border>
    <border>
      <left style="thin">
        <color rgb="FF0070C0"/>
      </left>
      <right/>
      <top style="thin">
        <color rgb="FF0070C0"/>
      </top>
      <bottom style="thin">
        <color indexed="64"/>
      </bottom>
      <diagonal/>
    </border>
    <border>
      <left/>
      <right/>
      <top style="thin">
        <color rgb="FF0070C0"/>
      </top>
      <bottom style="thin">
        <color indexed="64"/>
      </bottom>
      <diagonal/>
    </border>
    <border>
      <left/>
      <right style="thin">
        <color rgb="FF0070C0"/>
      </right>
      <top style="thin">
        <color rgb="FF0070C0"/>
      </top>
      <bottom style="thin">
        <color indexed="64"/>
      </bottom>
      <diagonal/>
    </border>
    <border>
      <left/>
      <right style="thin">
        <color rgb="FFFFC000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8">
    <xf numFmtId="0" fontId="0" fillId="0" borderId="0" xfId="0"/>
    <xf numFmtId="0" fontId="3" fillId="3" borderId="0" xfId="0" applyFont="1" applyFill="1"/>
    <xf numFmtId="0" fontId="3" fillId="3" borderId="2" xfId="0" applyFont="1" applyFill="1" applyBorder="1"/>
    <xf numFmtId="0" fontId="3" fillId="3" borderId="3" xfId="0" applyFont="1" applyFill="1" applyBorder="1"/>
    <xf numFmtId="0" fontId="3" fillId="3" borderId="4" xfId="0" applyFont="1" applyFill="1" applyBorder="1"/>
    <xf numFmtId="0" fontId="3" fillId="3" borderId="5" xfId="0" applyFont="1" applyFill="1" applyBorder="1"/>
    <xf numFmtId="0" fontId="5" fillId="3" borderId="0" xfId="0" applyFont="1" applyFill="1" applyAlignment="1">
      <alignment horizontal="center" vertical="center"/>
    </xf>
    <xf numFmtId="0" fontId="3" fillId="3" borderId="8" xfId="0" applyFont="1" applyFill="1" applyBorder="1"/>
    <xf numFmtId="0" fontId="3" fillId="3" borderId="9" xfId="0" applyFont="1" applyFill="1" applyBorder="1"/>
    <xf numFmtId="0" fontId="3" fillId="3" borderId="10" xfId="0" applyFont="1" applyFill="1" applyBorder="1"/>
    <xf numFmtId="169" fontId="8" fillId="3" borderId="0" xfId="0" applyNumberFormat="1" applyFont="1" applyFill="1" applyAlignment="1">
      <alignment horizontal="left" vertical="center"/>
    </xf>
    <xf numFmtId="0" fontId="8" fillId="3" borderId="0" xfId="0" applyFont="1" applyFill="1" applyAlignment="1">
      <alignment vertical="center"/>
    </xf>
    <xf numFmtId="0" fontId="0" fillId="3" borderId="0" xfId="0" applyFill="1"/>
    <xf numFmtId="0" fontId="7" fillId="3" borderId="0" xfId="0" applyFont="1" applyFill="1"/>
    <xf numFmtId="9" fontId="16" fillId="3" borderId="0" xfId="4" applyFont="1" applyFill="1"/>
    <xf numFmtId="0" fontId="0" fillId="0" borderId="22" xfId="0" applyBorder="1"/>
    <xf numFmtId="0" fontId="7" fillId="3" borderId="12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167" fontId="6" fillId="3" borderId="0" xfId="3" applyNumberFormat="1" applyFont="1" applyFill="1" applyAlignment="1">
      <alignment horizontal="center" vertical="center"/>
    </xf>
    <xf numFmtId="167" fontId="6" fillId="3" borderId="0" xfId="3" applyNumberFormat="1" applyFont="1" applyFill="1" applyAlignment="1">
      <alignment horizontal="center"/>
    </xf>
    <xf numFmtId="10" fontId="6" fillId="3" borderId="0" xfId="0" applyNumberFormat="1" applyFont="1" applyFill="1" applyAlignment="1">
      <alignment horizontal="center" vertical="center"/>
    </xf>
    <xf numFmtId="168" fontId="8" fillId="3" borderId="0" xfId="0" applyNumberFormat="1" applyFont="1" applyFill="1" applyAlignment="1">
      <alignment horizontal="center" vertical="center"/>
    </xf>
    <xf numFmtId="0" fontId="7" fillId="3" borderId="1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4" fillId="4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0" fontId="9" fillId="3" borderId="14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/>
    </xf>
    <xf numFmtId="0" fontId="9" fillId="3" borderId="8" xfId="0" applyFont="1" applyFill="1" applyBorder="1" applyAlignment="1">
      <alignment horizontal="left" vertical="center"/>
    </xf>
    <xf numFmtId="0" fontId="8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center"/>
    </xf>
    <xf numFmtId="0" fontId="10" fillId="3" borderId="0" xfId="0" applyFont="1" applyFill="1" applyAlignment="1">
      <alignment horizontal="left"/>
    </xf>
    <xf numFmtId="0" fontId="7" fillId="3" borderId="1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171" fontId="9" fillId="3" borderId="1" xfId="4" applyNumberFormat="1" applyFont="1" applyFill="1" applyBorder="1" applyAlignment="1">
      <alignment horizontal="right"/>
    </xf>
    <xf numFmtId="171" fontId="9" fillId="3" borderId="14" xfId="4" applyNumberFormat="1" applyFont="1" applyFill="1" applyBorder="1" applyAlignment="1">
      <alignment horizontal="right"/>
    </xf>
    <xf numFmtId="171" fontId="9" fillId="3" borderId="7" xfId="4" applyNumberFormat="1" applyFont="1" applyFill="1" applyBorder="1" applyAlignment="1">
      <alignment horizontal="right"/>
    </xf>
    <xf numFmtId="171" fontId="9" fillId="3" borderId="2" xfId="4" applyNumberFormat="1" applyFont="1" applyFill="1" applyBorder="1" applyAlignment="1">
      <alignment horizontal="right"/>
    </xf>
    <xf numFmtId="171" fontId="9" fillId="3" borderId="6" xfId="4" applyNumberFormat="1" applyFont="1" applyFill="1" applyBorder="1" applyAlignment="1">
      <alignment horizontal="right"/>
    </xf>
    <xf numFmtId="171" fontId="9" fillId="3" borderId="8" xfId="4" applyNumberFormat="1" applyFont="1" applyFill="1" applyBorder="1" applyAlignment="1">
      <alignment horizontal="right"/>
    </xf>
    <xf numFmtId="5" fontId="9" fillId="3" borderId="2" xfId="3" applyNumberFormat="1" applyFont="1" applyFill="1" applyBorder="1" applyAlignment="1">
      <alignment horizontal="right" vertical="center"/>
    </xf>
    <xf numFmtId="5" fontId="9" fillId="3" borderId="6" xfId="3" applyNumberFormat="1" applyFont="1" applyFill="1" applyBorder="1" applyAlignment="1">
      <alignment horizontal="right" vertical="center"/>
    </xf>
    <xf numFmtId="5" fontId="9" fillId="3" borderId="8" xfId="3" applyNumberFormat="1" applyFont="1" applyFill="1" applyBorder="1" applyAlignment="1">
      <alignment horizontal="right" vertical="center"/>
    </xf>
    <xf numFmtId="5" fontId="9" fillId="3" borderId="1" xfId="3" applyNumberFormat="1" applyFont="1" applyFill="1" applyBorder="1" applyAlignment="1">
      <alignment horizontal="right" vertical="center"/>
    </xf>
    <xf numFmtId="5" fontId="9" fillId="3" borderId="14" xfId="3" applyNumberFormat="1" applyFont="1" applyFill="1" applyBorder="1" applyAlignment="1">
      <alignment horizontal="right" vertical="center"/>
    </xf>
    <xf numFmtId="5" fontId="9" fillId="3" borderId="7" xfId="3" applyNumberFormat="1" applyFont="1" applyFill="1" applyBorder="1" applyAlignment="1">
      <alignment horizontal="right" vertical="center"/>
    </xf>
    <xf numFmtId="5" fontId="9" fillId="0" borderId="2" xfId="3" applyNumberFormat="1" applyFont="1" applyBorder="1" applyAlignment="1">
      <alignment horizontal="right" vertical="center"/>
    </xf>
    <xf numFmtId="5" fontId="9" fillId="0" borderId="6" xfId="3" applyNumberFormat="1" applyFont="1" applyBorder="1" applyAlignment="1">
      <alignment horizontal="right" vertical="center"/>
    </xf>
    <xf numFmtId="5" fontId="9" fillId="0" borderId="8" xfId="3" applyNumberFormat="1" applyFont="1" applyBorder="1" applyAlignment="1">
      <alignment horizontal="right" vertical="center"/>
    </xf>
    <xf numFmtId="5" fontId="9" fillId="3" borderId="2" xfId="3" applyNumberFormat="1" applyFont="1" applyFill="1" applyBorder="1" applyAlignment="1">
      <alignment horizontal="right" vertical="center" wrapText="1"/>
    </xf>
    <xf numFmtId="5" fontId="9" fillId="3" borderId="6" xfId="3" applyNumberFormat="1" applyFont="1" applyFill="1" applyBorder="1" applyAlignment="1">
      <alignment horizontal="right" vertical="center" wrapText="1"/>
    </xf>
    <xf numFmtId="5" fontId="9" fillId="3" borderId="8" xfId="3" applyNumberFormat="1" applyFont="1" applyFill="1" applyBorder="1" applyAlignment="1">
      <alignment horizontal="right" vertical="center" wrapText="1"/>
    </xf>
    <xf numFmtId="0" fontId="12" fillId="0" borderId="16" xfId="0" applyFont="1" applyBorder="1" applyAlignment="1">
      <alignment horizontal="center"/>
    </xf>
    <xf numFmtId="0" fontId="12" fillId="3" borderId="16" xfId="0" applyFont="1" applyFill="1" applyBorder="1" applyAlignment="1">
      <alignment horizontal="center" vertical="center" wrapText="1"/>
    </xf>
    <xf numFmtId="5" fontId="12" fillId="3" borderId="16" xfId="3" applyNumberFormat="1" applyFont="1" applyFill="1" applyBorder="1" applyAlignment="1">
      <alignment horizontal="right" vertical="center" wrapText="1"/>
    </xf>
    <xf numFmtId="5" fontId="11" fillId="5" borderId="11" xfId="3" applyNumberFormat="1" applyFont="1" applyFill="1" applyBorder="1" applyAlignment="1">
      <alignment horizontal="right" vertical="center" wrapText="1"/>
    </xf>
    <xf numFmtId="0" fontId="8" fillId="5" borderId="11" xfId="0" applyFont="1" applyFill="1" applyBorder="1" applyAlignment="1">
      <alignment horizontal="justify" vertical="top"/>
    </xf>
    <xf numFmtId="0" fontId="15" fillId="5" borderId="11" xfId="0" applyFont="1" applyFill="1" applyBorder="1" applyAlignment="1">
      <alignment horizontal="justify" vertical="top"/>
    </xf>
    <xf numFmtId="170" fontId="11" fillId="5" borderId="11" xfId="3" applyNumberFormat="1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wrapText="1"/>
    </xf>
    <xf numFmtId="0" fontId="13" fillId="3" borderId="13" xfId="0" applyFont="1" applyFill="1" applyBorder="1" applyAlignment="1">
      <alignment horizontal="center" wrapText="1"/>
    </xf>
    <xf numFmtId="0" fontId="13" fillId="3" borderId="12" xfId="0" applyFont="1" applyFill="1" applyBorder="1" applyAlignment="1">
      <alignment horizontal="center" vertical="center"/>
    </xf>
    <xf numFmtId="0" fontId="13" fillId="3" borderId="13" xfId="0" applyFont="1" applyFill="1" applyBorder="1" applyAlignment="1">
      <alignment horizontal="center" vertical="center"/>
    </xf>
    <xf numFmtId="5" fontId="12" fillId="3" borderId="17" xfId="3" applyNumberFormat="1" applyFont="1" applyFill="1" applyBorder="1" applyAlignment="1">
      <alignment horizontal="right" vertical="center" wrapText="1"/>
    </xf>
    <xf numFmtId="5" fontId="12" fillId="3" borderId="15" xfId="3" applyNumberFormat="1" applyFont="1" applyFill="1" applyBorder="1" applyAlignment="1">
      <alignment horizontal="right" vertical="center" wrapText="1"/>
    </xf>
    <xf numFmtId="5" fontId="12" fillId="3" borderId="18" xfId="3" applyNumberFormat="1" applyFont="1" applyFill="1" applyBorder="1" applyAlignment="1">
      <alignment horizontal="right" vertical="center" wrapText="1"/>
    </xf>
    <xf numFmtId="171" fontId="12" fillId="3" borderId="17" xfId="3" applyNumberFormat="1" applyFont="1" applyFill="1" applyBorder="1" applyAlignment="1">
      <alignment horizontal="right" vertical="center" wrapText="1"/>
    </xf>
    <xf numFmtId="171" fontId="12" fillId="3" borderId="15" xfId="3" applyNumberFormat="1" applyFont="1" applyFill="1" applyBorder="1" applyAlignment="1">
      <alignment horizontal="right" vertical="center" wrapText="1"/>
    </xf>
    <xf numFmtId="171" fontId="12" fillId="3" borderId="18" xfId="3" applyNumberFormat="1" applyFont="1" applyFill="1" applyBorder="1" applyAlignment="1">
      <alignment horizontal="right" vertical="center" wrapText="1"/>
    </xf>
    <xf numFmtId="0" fontId="11" fillId="5" borderId="1" xfId="0" applyFont="1" applyFill="1" applyBorder="1" applyAlignment="1">
      <alignment horizontal="center" vertical="center"/>
    </xf>
    <xf numFmtId="0" fontId="11" fillId="5" borderId="14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/>
    </xf>
    <xf numFmtId="0" fontId="13" fillId="3" borderId="10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center" wrapText="1"/>
    </xf>
    <xf numFmtId="0" fontId="11" fillId="3" borderId="14" xfId="0" applyFont="1" applyFill="1" applyBorder="1" applyAlignment="1">
      <alignment horizontal="left" vertical="center" wrapText="1"/>
    </xf>
    <xf numFmtId="0" fontId="11" fillId="3" borderId="7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5" fontId="11" fillId="3" borderId="1" xfId="3" applyNumberFormat="1" applyFont="1" applyFill="1" applyBorder="1" applyAlignment="1">
      <alignment horizontal="right" vertical="center" wrapText="1"/>
    </xf>
    <xf numFmtId="5" fontId="11" fillId="3" borderId="14" xfId="3" applyNumberFormat="1" applyFont="1" applyFill="1" applyBorder="1" applyAlignment="1">
      <alignment horizontal="right" vertical="center" wrapText="1"/>
    </xf>
    <xf numFmtId="5" fontId="11" fillId="3" borderId="7" xfId="3" applyNumberFormat="1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center" vertical="center"/>
    </xf>
    <xf numFmtId="5" fontId="9" fillId="3" borderId="1" xfId="3" applyNumberFormat="1" applyFont="1" applyFill="1" applyBorder="1" applyAlignment="1">
      <alignment horizontal="right" vertical="center" wrapText="1"/>
    </xf>
    <xf numFmtId="5" fontId="9" fillId="3" borderId="14" xfId="3" applyNumberFormat="1" applyFont="1" applyFill="1" applyBorder="1" applyAlignment="1">
      <alignment horizontal="right" vertical="center" wrapText="1"/>
    </xf>
    <xf numFmtId="5" fontId="9" fillId="3" borderId="7" xfId="3" applyNumberFormat="1" applyFont="1" applyFill="1" applyBorder="1" applyAlignment="1">
      <alignment horizontal="right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5" fontId="9" fillId="3" borderId="19" xfId="3" applyNumberFormat="1" applyFont="1" applyFill="1" applyBorder="1" applyAlignment="1">
      <alignment horizontal="right" vertical="center" wrapText="1"/>
    </xf>
    <xf numFmtId="5" fontId="9" fillId="3" borderId="20" xfId="3" applyNumberFormat="1" applyFont="1" applyFill="1" applyBorder="1" applyAlignment="1">
      <alignment horizontal="right" vertical="center" wrapText="1"/>
    </xf>
    <xf numFmtId="5" fontId="9" fillId="3" borderId="21" xfId="3" applyNumberFormat="1" applyFont="1" applyFill="1" applyBorder="1" applyAlignment="1">
      <alignment horizontal="right" vertical="center" wrapText="1"/>
    </xf>
    <xf numFmtId="5" fontId="17" fillId="3" borderId="0" xfId="0" applyNumberFormat="1" applyFont="1" applyFill="1" applyAlignment="1">
      <alignment horizontal="center" vertical="center"/>
    </xf>
    <xf numFmtId="10" fontId="17" fillId="3" borderId="0" xfId="0" applyNumberFormat="1" applyFont="1" applyFill="1" applyAlignment="1">
      <alignment horizontal="center" vertical="center"/>
    </xf>
    <xf numFmtId="5" fontId="17" fillId="3" borderId="0" xfId="3" applyNumberFormat="1" applyFont="1" applyFill="1" applyAlignment="1">
      <alignment horizontal="center" vertical="top"/>
    </xf>
    <xf numFmtId="5" fontId="17" fillId="3" borderId="0" xfId="3" applyNumberFormat="1" applyFont="1" applyFill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3" fontId="19" fillId="6" borderId="23" xfId="0" applyNumberFormat="1" applyFont="1" applyFill="1" applyBorder="1" applyAlignment="1">
      <alignment horizontal="right" vertical="center" wrapText="1"/>
    </xf>
    <xf numFmtId="0" fontId="19" fillId="6" borderId="24" xfId="0" applyFont="1" applyFill="1" applyBorder="1" applyAlignment="1">
      <alignment vertical="center" wrapText="1"/>
    </xf>
    <xf numFmtId="0" fontId="19" fillId="6" borderId="25" xfId="0" applyFont="1" applyFill="1" applyBorder="1" applyAlignment="1">
      <alignment vertical="center" wrapText="1"/>
    </xf>
    <xf numFmtId="0" fontId="19" fillId="6" borderId="26" xfId="0" applyFont="1" applyFill="1" applyBorder="1" applyAlignment="1">
      <alignment vertical="center" wrapText="1"/>
    </xf>
    <xf numFmtId="3" fontId="20" fillId="6" borderId="23" xfId="0" applyNumberFormat="1" applyFont="1" applyFill="1" applyBorder="1" applyAlignment="1">
      <alignment horizontal="right" vertical="center" wrapText="1"/>
    </xf>
    <xf numFmtId="0" fontId="20" fillId="6" borderId="27" xfId="0" applyFont="1" applyFill="1" applyBorder="1" applyAlignment="1">
      <alignment horizontal="center" vertical="center" wrapText="1"/>
    </xf>
    <xf numFmtId="0" fontId="20" fillId="6" borderId="23" xfId="0" applyFont="1" applyFill="1" applyBorder="1" applyAlignment="1">
      <alignment horizontal="right" vertical="center" wrapText="1"/>
    </xf>
    <xf numFmtId="14" fontId="19" fillId="6" borderId="23" xfId="0" applyNumberFormat="1" applyFont="1" applyFill="1" applyBorder="1" applyAlignment="1">
      <alignment horizontal="center" vertical="center" wrapText="1"/>
    </xf>
    <xf numFmtId="0" fontId="19" fillId="6" borderId="23" xfId="0" applyFont="1" applyFill="1" applyBorder="1" applyAlignment="1">
      <alignment horizontal="center" vertical="center" wrapText="1"/>
    </xf>
    <xf numFmtId="0" fontId="19" fillId="6" borderId="28" xfId="0" applyFont="1" applyFill="1" applyBorder="1" applyAlignment="1">
      <alignment horizontal="center" vertical="center" wrapText="1"/>
    </xf>
    <xf numFmtId="0" fontId="19" fillId="6" borderId="29" xfId="0" applyFont="1" applyFill="1" applyBorder="1" applyAlignment="1">
      <alignment horizontal="center" vertical="center" wrapText="1"/>
    </xf>
    <xf numFmtId="0" fontId="19" fillId="6" borderId="30" xfId="0" applyFont="1" applyFill="1" applyBorder="1" applyAlignment="1">
      <alignment horizontal="center" vertical="center" wrapText="1"/>
    </xf>
    <xf numFmtId="0" fontId="20" fillId="6" borderId="0" xfId="0" applyFont="1" applyFill="1" applyAlignment="1">
      <alignment vertical="center" wrapText="1"/>
    </xf>
    <xf numFmtId="0" fontId="19" fillId="6" borderId="0" xfId="0" applyFont="1" applyFill="1" applyAlignment="1">
      <alignment vertical="center" wrapText="1"/>
    </xf>
  </cellXfs>
  <cellStyles count="5">
    <cellStyle name="Moneda" xfId="3" builtinId="4"/>
    <cellStyle name="Moneda 2" xfId="1" xr:uid="{3AF6C0C0-CB0E-4F8F-8A82-081717B1BFF6}"/>
    <cellStyle name="Normal" xfId="0" builtinId="0"/>
    <cellStyle name="Normal 2" xfId="2" xr:uid="{8EF21314-318A-4802-B5AB-15E8C94B5831}"/>
    <cellStyle name="Porcentaje" xfId="4" builtinId="5"/>
  </cellStyles>
  <dxfs count="0"/>
  <tableStyles count="0" defaultTableStyle="TableStyleMedium2" defaultPivotStyle="PivotStyleLight16"/>
  <colors>
    <mruColors>
      <color rgb="FF2151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152401</xdr:colOff>
      <xdr:row>1</xdr:row>
      <xdr:rowOff>133349</xdr:rowOff>
    </xdr:from>
    <xdr:to>
      <xdr:col>9</xdr:col>
      <xdr:colOff>238125</xdr:colOff>
      <xdr:row>5</xdr:row>
      <xdr:rowOff>66674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3ED044FE-96AE-CE07-1DF9-9343C3309654}"/>
            </a:ext>
          </a:extLst>
        </xdr:cNvPr>
        <xdr:cNvSpPr txBox="1"/>
      </xdr:nvSpPr>
      <xdr:spPr>
        <a:xfrm>
          <a:off x="1009651" y="323849"/>
          <a:ext cx="1619249" cy="695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CO" sz="1200"/>
            <a:t>TOTAL</a:t>
          </a:r>
          <a:r>
            <a:rPr lang="es-CO" sz="1200" baseline="0"/>
            <a:t> PASIVOS</a:t>
          </a:r>
        </a:p>
        <a:p>
          <a:pPr algn="ctr"/>
          <a:r>
            <a:rPr lang="es-CO" sz="1200" baseline="0"/>
            <a:t>CONSTITUIDOS</a:t>
          </a:r>
          <a:endParaRPr lang="es-CO" sz="1200"/>
        </a:p>
      </xdr:txBody>
    </xdr:sp>
    <xdr:clientData/>
  </xdr:twoCellAnchor>
  <xdr:twoCellAnchor>
    <xdr:from>
      <xdr:col>18</xdr:col>
      <xdr:colOff>19051</xdr:colOff>
      <xdr:row>2</xdr:row>
      <xdr:rowOff>57149</xdr:rowOff>
    </xdr:from>
    <xdr:to>
      <xdr:col>22</xdr:col>
      <xdr:colOff>228600</xdr:colOff>
      <xdr:row>4</xdr:row>
      <xdr:rowOff>19050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D30B152F-C9CD-46ED-8C94-29211C462A7E}"/>
            </a:ext>
          </a:extLst>
        </xdr:cNvPr>
        <xdr:cNvSpPr txBox="1"/>
      </xdr:nvSpPr>
      <xdr:spPr>
        <a:xfrm>
          <a:off x="4981576" y="438149"/>
          <a:ext cx="1352549" cy="34290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CO" sz="1200"/>
            <a:t>SALDO PASIVOS</a:t>
          </a:r>
          <a:endParaRPr lang="es-CO" sz="1200" baseline="0"/>
        </a:p>
      </xdr:txBody>
    </xdr:sp>
    <xdr:clientData/>
  </xdr:twoCellAnchor>
  <xdr:twoCellAnchor editAs="oneCell">
    <xdr:from>
      <xdr:col>27</xdr:col>
      <xdr:colOff>60325</xdr:colOff>
      <xdr:row>1</xdr:row>
      <xdr:rowOff>63501</xdr:rowOff>
    </xdr:from>
    <xdr:to>
      <xdr:col>43</xdr:col>
      <xdr:colOff>25400</xdr:colOff>
      <xdr:row>34</xdr:row>
      <xdr:rowOff>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3E6BDBAB-86E9-58B3-8870-9A8B3C18A9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85125" y="254001"/>
          <a:ext cx="4181475" cy="6515099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228601</xdr:colOff>
      <xdr:row>39</xdr:row>
      <xdr:rowOff>165099</xdr:rowOff>
    </xdr:from>
    <xdr:to>
      <xdr:col>47</xdr:col>
      <xdr:colOff>76201</xdr:colOff>
      <xdr:row>42</xdr:row>
      <xdr:rowOff>203350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30B7CF9-EB2C-DD0F-699C-F4A3EAE769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28601" y="7861299"/>
          <a:ext cx="13004800" cy="609751"/>
        </a:xfrm>
        <a:prstGeom prst="rect">
          <a:avLst/>
        </a:prstGeom>
      </xdr:spPr>
    </xdr:pic>
    <xdr:clientData/>
  </xdr:twoCellAnchor>
  <xdr:twoCellAnchor editAs="oneCell">
    <xdr:from>
      <xdr:col>38</xdr:col>
      <xdr:colOff>212725</xdr:colOff>
      <xdr:row>53</xdr:row>
      <xdr:rowOff>25400</xdr:rowOff>
    </xdr:from>
    <xdr:to>
      <xdr:col>47</xdr:col>
      <xdr:colOff>288</xdr:colOff>
      <xdr:row>55</xdr:row>
      <xdr:rowOff>54032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23FC642-AE8E-631F-AE1F-22DB4706D5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083925" y="16738600"/>
          <a:ext cx="2067213" cy="409632"/>
        </a:xfrm>
        <a:prstGeom prst="rect">
          <a:avLst/>
        </a:prstGeom>
      </xdr:spPr>
    </xdr:pic>
    <xdr:clientData/>
  </xdr:twoCellAnchor>
  <xdr:twoCellAnchor>
    <xdr:from>
      <xdr:col>31</xdr:col>
      <xdr:colOff>161925</xdr:colOff>
      <xdr:row>19</xdr:row>
      <xdr:rowOff>12701</xdr:rowOff>
    </xdr:from>
    <xdr:to>
      <xdr:col>41</xdr:col>
      <xdr:colOff>190500</xdr:colOff>
      <xdr:row>25</xdr:row>
      <xdr:rowOff>75190</xdr:rowOff>
    </xdr:to>
    <xdr:sp macro="" textlink="">
      <xdr:nvSpPr>
        <xdr:cNvPr id="5" name="TextBox 9">
          <a:extLst>
            <a:ext uri="{FF2B5EF4-FFF2-40B4-BE49-F238E27FC236}">
              <a16:creationId xmlns:a16="http://schemas.microsoft.com/office/drawing/2014/main" id="{19D0E192-D40A-6C84-DF42-57C0B2B55556}"/>
            </a:ext>
          </a:extLst>
        </xdr:cNvPr>
        <xdr:cNvSpPr txBox="1"/>
      </xdr:nvSpPr>
      <xdr:spPr>
        <a:xfrm>
          <a:off x="9255125" y="3479801"/>
          <a:ext cx="2568575" cy="1497589"/>
        </a:xfrm>
        <a:prstGeom prst="rect">
          <a:avLst/>
        </a:prstGeom>
      </xdr:spPr>
      <xdr:txBody>
        <a:bodyPr wrap="square" lIns="0" tIns="0" rIns="0" bIns="0" rtlCol="0" anchor="t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r" defTabSz="914400" rtl="0" eaLnBrk="1" fontAlgn="auto" latinLnBrk="0" hangingPunct="1">
            <a:lnSpc>
              <a:spcPts val="294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3200" b="0" i="0" u="none" strike="noStrike" kern="1200" cap="none" spc="0" normalizeH="0" baseline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Montserrat"/>
              <a:ea typeface="+mn-ea"/>
              <a:cs typeface="+mn-cs"/>
            </a:rPr>
            <a:t>De 2017 al 28 de FEBR</a:t>
          </a:r>
          <a:r>
            <a:rPr lang="en-US" sz="3200">
              <a:solidFill>
                <a:prstClr val="white"/>
              </a:solidFill>
              <a:latin typeface="Montserrat"/>
            </a:rPr>
            <a:t>ERO</a:t>
          </a:r>
          <a:r>
            <a:rPr kumimoji="0" lang="en-US" sz="3200" b="0" i="0" u="none" strike="noStrike" kern="1200" cap="none" spc="0" normalizeH="0" baseline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Montserrat"/>
              <a:ea typeface="+mn-ea"/>
              <a:cs typeface="+mn-cs"/>
            </a:rPr>
            <a:t> de 2025 </a:t>
          </a:r>
        </a:p>
      </xdr:txBody>
    </xdr:sp>
    <xdr:clientData/>
  </xdr:twoCellAnchor>
  <xdr:twoCellAnchor>
    <xdr:from>
      <xdr:col>62</xdr:col>
      <xdr:colOff>152401</xdr:colOff>
      <xdr:row>1</xdr:row>
      <xdr:rowOff>133349</xdr:rowOff>
    </xdr:from>
    <xdr:to>
      <xdr:col>67</xdr:col>
      <xdr:colOff>228600</xdr:colOff>
      <xdr:row>4</xdr:row>
      <xdr:rowOff>76200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id="{F0E87A05-F228-4C91-B37F-6664B04F139D}"/>
            </a:ext>
          </a:extLst>
        </xdr:cNvPr>
        <xdr:cNvSpPr txBox="1"/>
      </xdr:nvSpPr>
      <xdr:spPr>
        <a:xfrm>
          <a:off x="17691101" y="323849"/>
          <a:ext cx="1536699" cy="5143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CO" sz="1200"/>
            <a:t>TOTAL</a:t>
          </a:r>
          <a:r>
            <a:rPr lang="es-CO" sz="1200" baseline="0"/>
            <a:t> PASIVOS</a:t>
          </a:r>
        </a:p>
        <a:p>
          <a:pPr algn="ctr"/>
          <a:r>
            <a:rPr lang="es-CO" sz="1200" baseline="0"/>
            <a:t>CONSTITUIDOS</a:t>
          </a:r>
          <a:endParaRPr lang="es-CO" sz="1200"/>
        </a:p>
      </xdr:txBody>
    </xdr:sp>
    <xdr:clientData/>
  </xdr:twoCellAnchor>
  <xdr:twoCellAnchor>
    <xdr:from>
      <xdr:col>77</xdr:col>
      <xdr:colOff>19051</xdr:colOff>
      <xdr:row>2</xdr:row>
      <xdr:rowOff>57149</xdr:rowOff>
    </xdr:from>
    <xdr:to>
      <xdr:col>81</xdr:col>
      <xdr:colOff>25400</xdr:colOff>
      <xdr:row>3</xdr:row>
      <xdr:rowOff>165100</xdr:rowOff>
    </xdr:to>
    <xdr:sp macro="" textlink="">
      <xdr:nvSpPr>
        <xdr:cNvPr id="13" name="CuadroTexto 12">
          <a:extLst>
            <a:ext uri="{FF2B5EF4-FFF2-40B4-BE49-F238E27FC236}">
              <a16:creationId xmlns:a16="http://schemas.microsoft.com/office/drawing/2014/main" id="{777AA55E-51C6-4288-9F7F-B8654D936C42}"/>
            </a:ext>
          </a:extLst>
        </xdr:cNvPr>
        <xdr:cNvSpPr txBox="1"/>
      </xdr:nvSpPr>
      <xdr:spPr>
        <a:xfrm>
          <a:off x="21939251" y="438149"/>
          <a:ext cx="1174749" cy="2984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CO" sz="1200"/>
            <a:t>SALDO PASIVOS</a:t>
          </a:r>
          <a:endParaRPr lang="es-CO" sz="1200" baseline="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165101</xdr:colOff>
      <xdr:row>1</xdr:row>
      <xdr:rowOff>6349</xdr:rowOff>
    </xdr:from>
    <xdr:to>
      <xdr:col>9</xdr:col>
      <xdr:colOff>250825</xdr:colOff>
      <xdr:row>4</xdr:row>
      <xdr:rowOff>63500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1CE67573-22EF-40AD-B75B-410674588737}"/>
            </a:ext>
          </a:extLst>
        </xdr:cNvPr>
        <xdr:cNvSpPr txBox="1"/>
      </xdr:nvSpPr>
      <xdr:spPr>
        <a:xfrm>
          <a:off x="1041401" y="196849"/>
          <a:ext cx="1876424" cy="6286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CO" sz="1200"/>
            <a:t>TOTAL</a:t>
          </a:r>
          <a:r>
            <a:rPr lang="es-CO" sz="1200" baseline="0"/>
            <a:t> PASIVOS</a:t>
          </a:r>
        </a:p>
        <a:p>
          <a:pPr algn="ctr"/>
          <a:r>
            <a:rPr lang="es-CO" sz="1200" baseline="0"/>
            <a:t>CONSTITUIDOS</a:t>
          </a:r>
          <a:endParaRPr lang="es-CO" sz="1200"/>
        </a:p>
      </xdr:txBody>
    </xdr:sp>
    <xdr:clientData/>
  </xdr:twoCellAnchor>
  <xdr:twoCellAnchor>
    <xdr:from>
      <xdr:col>17</xdr:col>
      <xdr:colOff>273051</xdr:colOff>
      <xdr:row>1</xdr:row>
      <xdr:rowOff>171449</xdr:rowOff>
    </xdr:from>
    <xdr:to>
      <xdr:col>22</xdr:col>
      <xdr:colOff>190500</xdr:colOff>
      <xdr:row>3</xdr:row>
      <xdr:rowOff>133350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38C7A6BB-8C4B-454B-A76C-698564127DF6}"/>
            </a:ext>
          </a:extLst>
        </xdr:cNvPr>
        <xdr:cNvSpPr txBox="1"/>
      </xdr:nvSpPr>
      <xdr:spPr>
        <a:xfrm>
          <a:off x="5276851" y="361949"/>
          <a:ext cx="1377949" cy="34290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CO" sz="1200"/>
            <a:t>SALDO PASIVOS</a:t>
          </a:r>
          <a:endParaRPr lang="es-CO" sz="1200" baseline="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AD06C9-2BAF-42D6-8C61-2A8040C54EB8}">
  <dimension ref="A1:E30"/>
  <sheetViews>
    <sheetView tabSelected="1" workbookViewId="0">
      <selection activeCell="A22" sqref="A22"/>
    </sheetView>
  </sheetViews>
  <sheetFormatPr baseColWidth="10" defaultColWidth="0" defaultRowHeight="15" zeroHeight="1"/>
  <cols>
    <col min="1" max="1" width="11.42578125" customWidth="1"/>
    <col min="2" max="5" width="17.7109375" bestFit="1" customWidth="1"/>
    <col min="6" max="6" width="11.42578125" customWidth="1"/>
    <col min="7" max="16384" width="11.42578125" hidden="1"/>
  </cols>
  <sheetData>
    <row r="1" spans="1:5" ht="16.5" thickBot="1">
      <c r="A1" s="126" t="s">
        <v>34</v>
      </c>
      <c r="B1" s="126"/>
      <c r="C1" s="126"/>
      <c r="D1" s="126"/>
      <c r="E1" s="126"/>
    </row>
    <row r="2" spans="1:5" ht="15.75" customHeight="1">
      <c r="A2" s="125" t="s">
        <v>41</v>
      </c>
      <c r="B2" s="125" t="s">
        <v>38</v>
      </c>
      <c r="C2" s="124" t="s">
        <v>32</v>
      </c>
      <c r="D2" s="124" t="s">
        <v>31</v>
      </c>
      <c r="E2" s="124" t="s">
        <v>10</v>
      </c>
    </row>
    <row r="3" spans="1:5" ht="39" customHeight="1" thickBot="1">
      <c r="A3" s="123"/>
      <c r="B3" s="123"/>
      <c r="C3" s="122">
        <v>2024</v>
      </c>
      <c r="D3" s="122" t="s">
        <v>30</v>
      </c>
      <c r="E3" s="121" t="s">
        <v>39</v>
      </c>
    </row>
    <row r="4" spans="1:5" ht="16.5" thickBot="1">
      <c r="A4" s="119">
        <v>2017</v>
      </c>
      <c r="B4" s="118">
        <v>7437827</v>
      </c>
      <c r="C4" s="120">
        <v>0</v>
      </c>
      <c r="D4" s="118">
        <v>7437823</v>
      </c>
      <c r="E4" s="120">
        <v>4</v>
      </c>
    </row>
    <row r="5" spans="1:5" ht="16.5" thickBot="1">
      <c r="A5" s="119">
        <v>2018</v>
      </c>
      <c r="B5" s="120">
        <v>0</v>
      </c>
      <c r="C5" s="120">
        <v>0</v>
      </c>
      <c r="D5" s="120">
        <v>0</v>
      </c>
      <c r="E5" s="120">
        <v>0</v>
      </c>
    </row>
    <row r="6" spans="1:5" ht="16.5" thickBot="1">
      <c r="A6" s="119">
        <v>2019</v>
      </c>
      <c r="B6" s="118">
        <v>1618226</v>
      </c>
      <c r="C6" s="118">
        <v>1618226</v>
      </c>
      <c r="D6" s="120">
        <v>0</v>
      </c>
      <c r="E6" s="120">
        <v>0</v>
      </c>
    </row>
    <row r="7" spans="1:5" ht="16.5" thickBot="1">
      <c r="A7" s="119">
        <v>2020</v>
      </c>
      <c r="B7" s="118">
        <v>1858505249</v>
      </c>
      <c r="C7" s="118">
        <v>1576514</v>
      </c>
      <c r="D7" s="118">
        <v>126425647</v>
      </c>
      <c r="E7" s="118">
        <v>1730503088</v>
      </c>
    </row>
    <row r="8" spans="1:5" ht="16.5" thickBot="1">
      <c r="A8" s="119">
        <v>2021</v>
      </c>
      <c r="B8" s="118">
        <v>14847785576</v>
      </c>
      <c r="C8" s="118">
        <v>11639678684</v>
      </c>
      <c r="D8" s="118">
        <v>2482608942</v>
      </c>
      <c r="E8" s="118">
        <v>725497950</v>
      </c>
    </row>
    <row r="9" spans="1:5" ht="16.5" thickBot="1">
      <c r="A9" s="119">
        <v>2022</v>
      </c>
      <c r="B9" s="118">
        <v>2572959374</v>
      </c>
      <c r="C9" s="118">
        <v>1946417426</v>
      </c>
      <c r="D9" s="120">
        <v>0</v>
      </c>
      <c r="E9" s="118">
        <v>626541948</v>
      </c>
    </row>
    <row r="10" spans="1:5" ht="16.5" thickBot="1">
      <c r="A10" s="119">
        <v>2023</v>
      </c>
      <c r="B10" s="118">
        <v>28066163228</v>
      </c>
      <c r="C10" s="118">
        <v>1312159793</v>
      </c>
      <c r="D10" s="118">
        <v>13955964081</v>
      </c>
      <c r="E10" s="118">
        <v>12798039354</v>
      </c>
    </row>
    <row r="11" spans="1:5" ht="16.5" thickBot="1">
      <c r="A11" s="119">
        <v>2024</v>
      </c>
      <c r="B11" s="118">
        <v>59959341253</v>
      </c>
      <c r="C11" s="118">
        <v>3201581412</v>
      </c>
      <c r="D11" s="118">
        <v>33206173915</v>
      </c>
      <c r="E11" s="118">
        <v>23551585926</v>
      </c>
    </row>
    <row r="12" spans="1:5" ht="16.5" thickBot="1">
      <c r="A12" s="117" t="s">
        <v>29</v>
      </c>
      <c r="B12" s="116"/>
      <c r="C12" s="116"/>
      <c r="D12" s="115"/>
      <c r="E12" s="114">
        <v>39432168270</v>
      </c>
    </row>
    <row r="13" spans="1:5" ht="30" customHeight="1">
      <c r="A13" s="113" t="s">
        <v>28</v>
      </c>
      <c r="B13" s="113"/>
      <c r="C13" s="113"/>
      <c r="D13" s="113"/>
      <c r="E13" s="113"/>
    </row>
    <row r="14" spans="1:5" ht="16.5" thickBot="1">
      <c r="A14" s="127" t="s">
        <v>43</v>
      </c>
      <c r="B14" s="127"/>
      <c r="C14" s="127"/>
      <c r="D14" s="127"/>
      <c r="E14" s="127"/>
    </row>
    <row r="15" spans="1:5" ht="15.75" customHeight="1">
      <c r="A15" s="125" t="s">
        <v>41</v>
      </c>
      <c r="B15" s="125" t="s">
        <v>40</v>
      </c>
      <c r="C15" s="124" t="s">
        <v>32</v>
      </c>
      <c r="D15" s="124" t="s">
        <v>31</v>
      </c>
      <c r="E15" s="124" t="s">
        <v>10</v>
      </c>
    </row>
    <row r="16" spans="1:5" ht="46.5" customHeight="1" thickBot="1">
      <c r="A16" s="123"/>
      <c r="B16" s="123"/>
      <c r="C16" s="122">
        <v>2025</v>
      </c>
      <c r="D16" s="122" t="s">
        <v>33</v>
      </c>
      <c r="E16" s="121" t="s">
        <v>42</v>
      </c>
    </row>
    <row r="17" spans="1:5" ht="16.5" thickBot="1">
      <c r="A17" s="119">
        <v>2017</v>
      </c>
      <c r="B17" s="118">
        <v>4</v>
      </c>
      <c r="C17" s="118">
        <v>4</v>
      </c>
      <c r="D17" s="118">
        <v>0</v>
      </c>
      <c r="E17" s="118">
        <v>0</v>
      </c>
    </row>
    <row r="18" spans="1:5" ht="16.5" thickBot="1">
      <c r="A18" s="119">
        <v>2018</v>
      </c>
      <c r="B18" s="118">
        <v>0</v>
      </c>
      <c r="C18" s="118">
        <v>0</v>
      </c>
      <c r="D18" s="118">
        <v>0</v>
      </c>
      <c r="E18" s="118">
        <v>0</v>
      </c>
    </row>
    <row r="19" spans="1:5" ht="16.5" thickBot="1">
      <c r="A19" s="119">
        <v>2019</v>
      </c>
      <c r="B19" s="118">
        <v>0</v>
      </c>
      <c r="C19" s="118">
        <v>0</v>
      </c>
      <c r="D19" s="118">
        <v>0</v>
      </c>
      <c r="E19" s="118">
        <v>0</v>
      </c>
    </row>
    <row r="20" spans="1:5" ht="16.5" thickBot="1">
      <c r="A20" s="119">
        <v>2020</v>
      </c>
      <c r="B20" s="118">
        <v>1730503088</v>
      </c>
      <c r="C20" s="118">
        <v>0</v>
      </c>
      <c r="D20" s="118">
        <v>0</v>
      </c>
      <c r="E20" s="118">
        <v>1730503088</v>
      </c>
    </row>
    <row r="21" spans="1:5" ht="16.5" thickBot="1">
      <c r="A21" s="119">
        <v>2021</v>
      </c>
      <c r="B21" s="118">
        <v>725497950</v>
      </c>
      <c r="C21" s="118">
        <v>0</v>
      </c>
      <c r="D21" s="118">
        <v>0</v>
      </c>
      <c r="E21" s="118">
        <v>725497950</v>
      </c>
    </row>
    <row r="22" spans="1:5" ht="16.5" thickBot="1">
      <c r="A22" s="119">
        <v>2022</v>
      </c>
      <c r="B22" s="118">
        <v>626541948</v>
      </c>
      <c r="C22" s="118">
        <v>0</v>
      </c>
      <c r="D22" s="118">
        <v>0</v>
      </c>
      <c r="E22" s="118">
        <v>626541948</v>
      </c>
    </row>
    <row r="23" spans="1:5" ht="16.5" thickBot="1">
      <c r="A23" s="119">
        <v>2023</v>
      </c>
      <c r="B23" s="118">
        <v>12798039354</v>
      </c>
      <c r="C23" s="118">
        <v>9974</v>
      </c>
      <c r="D23" s="118">
        <v>0</v>
      </c>
      <c r="E23" s="118">
        <v>12798029380</v>
      </c>
    </row>
    <row r="24" spans="1:5" ht="16.5" thickBot="1">
      <c r="A24" s="119">
        <v>2024</v>
      </c>
      <c r="B24" s="118">
        <v>23551585926</v>
      </c>
      <c r="C24" s="118">
        <v>333366987</v>
      </c>
      <c r="D24" s="118">
        <v>629153474</v>
      </c>
      <c r="E24" s="118">
        <v>22589065465</v>
      </c>
    </row>
    <row r="25" spans="1:5" ht="16.5" thickBot="1">
      <c r="A25" s="119">
        <v>2025</v>
      </c>
      <c r="B25" s="118">
        <v>24538421920</v>
      </c>
      <c r="C25" s="118">
        <v>48801597</v>
      </c>
      <c r="D25" s="118">
        <v>486872398</v>
      </c>
      <c r="E25" s="118">
        <v>24002747925</v>
      </c>
    </row>
    <row r="26" spans="1:5" ht="16.5" thickBot="1">
      <c r="A26" s="117" t="s">
        <v>35</v>
      </c>
      <c r="B26" s="116"/>
      <c r="C26" s="116"/>
      <c r="D26" s="115"/>
      <c r="E26" s="114">
        <f>SUM(E17:E25)</f>
        <v>62472385756</v>
      </c>
    </row>
    <row r="27" spans="1:5" ht="30" customHeight="1">
      <c r="A27" s="113" t="s">
        <v>36</v>
      </c>
      <c r="B27" s="113"/>
      <c r="C27" s="113"/>
      <c r="D27" s="113"/>
      <c r="E27" s="113"/>
    </row>
    <row r="28" spans="1:5"/>
    <row r="29" spans="1:5">
      <c r="A29" t="s">
        <v>37</v>
      </c>
    </row>
    <row r="30" spans="1:5"/>
  </sheetData>
  <mergeCells count="10">
    <mergeCell ref="A15:A16"/>
    <mergeCell ref="B15:B16"/>
    <mergeCell ref="A26:D26"/>
    <mergeCell ref="A27:E27"/>
    <mergeCell ref="A1:E1"/>
    <mergeCell ref="A2:A3"/>
    <mergeCell ref="B2:B3"/>
    <mergeCell ref="A12:D12"/>
    <mergeCell ref="A13:E13"/>
    <mergeCell ref="A14:E1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B22FBE-9D41-4640-A41D-49B7B7218502}">
  <dimension ref="A1:CH60"/>
  <sheetViews>
    <sheetView zoomScale="75" zoomScaleNormal="75" workbookViewId="0">
      <selection activeCell="L23" sqref="L23:O23"/>
    </sheetView>
  </sheetViews>
  <sheetFormatPr baseColWidth="10" defaultColWidth="11.42578125" defaultRowHeight="15"/>
  <cols>
    <col min="1" max="4" width="4.28515625" customWidth="1"/>
    <col min="5" max="5" width="1.5703125" customWidth="1"/>
    <col min="6" max="6" width="4.28515625" customWidth="1"/>
    <col min="7" max="7" width="7.7109375" customWidth="1"/>
    <col min="8" max="31" width="4.28515625" customWidth="1"/>
    <col min="32" max="47" width="3.7109375" customWidth="1"/>
    <col min="48" max="119" width="4.28515625" customWidth="1"/>
  </cols>
  <sheetData>
    <row r="1" spans="1:8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" t="s">
        <v>1</v>
      </c>
    </row>
    <row r="2" spans="1:8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</row>
    <row r="3" spans="1:86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</row>
    <row r="4" spans="1:86">
      <c r="A4" s="1"/>
      <c r="B4" s="2"/>
      <c r="C4" s="1"/>
      <c r="D4" s="1"/>
      <c r="E4" s="1"/>
      <c r="F4" s="1"/>
      <c r="G4" s="1"/>
      <c r="H4" s="1"/>
      <c r="I4" s="1"/>
      <c r="J4" s="1"/>
      <c r="K4" s="1"/>
      <c r="L4" s="7"/>
      <c r="M4" s="1"/>
      <c r="N4" s="1"/>
      <c r="O4" s="1"/>
      <c r="P4" s="2"/>
      <c r="Q4" s="1"/>
      <c r="R4" s="1"/>
      <c r="S4" s="1"/>
      <c r="T4" s="1"/>
      <c r="U4" s="1"/>
      <c r="V4" s="1"/>
      <c r="W4" s="1"/>
      <c r="X4" s="1"/>
      <c r="Y4" s="1"/>
      <c r="Z4" s="7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I4" s="2"/>
      <c r="BJ4" s="1"/>
      <c r="BK4" s="1"/>
      <c r="BL4" s="1"/>
      <c r="BM4" s="1"/>
      <c r="BN4" s="1"/>
      <c r="BO4" s="1"/>
      <c r="BP4" s="1"/>
      <c r="BQ4" s="1"/>
      <c r="BR4" s="1"/>
      <c r="BS4" s="7"/>
      <c r="BT4" s="1"/>
      <c r="BU4" s="1"/>
      <c r="BV4" s="1"/>
      <c r="BW4" s="2"/>
      <c r="BX4" s="1"/>
      <c r="BY4" s="1"/>
      <c r="BZ4" s="1"/>
      <c r="CA4" s="1"/>
      <c r="CB4" s="1"/>
      <c r="CC4" s="1"/>
      <c r="CD4" s="1"/>
      <c r="CE4" s="1"/>
      <c r="CF4" s="1"/>
      <c r="CG4" s="7"/>
      <c r="CH4" s="1"/>
    </row>
    <row r="5" spans="1:86">
      <c r="A5" s="1"/>
      <c r="B5" s="3"/>
      <c r="C5" s="1"/>
      <c r="D5" s="1"/>
      <c r="E5" s="1"/>
      <c r="F5" s="1"/>
      <c r="G5" s="1"/>
      <c r="H5" s="1"/>
      <c r="I5" s="1"/>
      <c r="J5" s="1"/>
      <c r="K5" s="1"/>
      <c r="L5" s="8"/>
      <c r="M5" s="1"/>
      <c r="N5" s="1"/>
      <c r="O5" s="1"/>
      <c r="P5" s="3"/>
      <c r="Q5" s="1"/>
      <c r="R5" s="1"/>
      <c r="S5" s="1"/>
      <c r="T5" s="1"/>
      <c r="U5" s="1"/>
      <c r="V5" s="1"/>
      <c r="W5" s="1"/>
      <c r="X5" s="1"/>
      <c r="Y5" s="1"/>
      <c r="Z5" s="8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I5" s="3"/>
      <c r="BJ5" s="1"/>
      <c r="BK5" s="1"/>
      <c r="BL5" s="1"/>
      <c r="BM5" s="1"/>
      <c r="BN5" s="1"/>
      <c r="BO5" s="1"/>
      <c r="BP5" s="1"/>
      <c r="BQ5" s="1"/>
      <c r="BR5" s="1"/>
      <c r="BS5" s="8"/>
      <c r="BT5" s="1"/>
      <c r="BU5" s="1"/>
      <c r="BV5" s="1"/>
      <c r="BW5" s="3"/>
      <c r="BX5" s="1"/>
      <c r="BY5" s="1"/>
      <c r="BZ5" s="1"/>
      <c r="CA5" s="1"/>
      <c r="CB5" s="1"/>
      <c r="CC5" s="1"/>
      <c r="CD5" s="1"/>
      <c r="CE5" s="1"/>
      <c r="CF5" s="1"/>
      <c r="CG5" s="8"/>
      <c r="CH5" s="1"/>
    </row>
    <row r="6" spans="1:86" ht="15" customHeight="1">
      <c r="A6" s="1"/>
      <c r="B6" s="3"/>
      <c r="C6" s="18" t="e">
        <f>+#REF!</f>
        <v>#REF!</v>
      </c>
      <c r="D6" s="18"/>
      <c r="E6" s="18"/>
      <c r="F6" s="18"/>
      <c r="G6" s="18"/>
      <c r="H6" s="18"/>
      <c r="I6" s="18"/>
      <c r="J6" s="18"/>
      <c r="K6" s="18"/>
      <c r="L6" s="8"/>
      <c r="M6" s="1"/>
      <c r="N6" s="1"/>
      <c r="O6" s="1"/>
      <c r="P6" s="3"/>
      <c r="Q6" s="19" t="e">
        <f>+#REF!</f>
        <v>#REF!</v>
      </c>
      <c r="R6" s="19"/>
      <c r="S6" s="19"/>
      <c r="T6" s="19"/>
      <c r="U6" s="19"/>
      <c r="V6" s="19"/>
      <c r="W6" s="19"/>
      <c r="X6" s="19"/>
      <c r="Y6" s="19"/>
      <c r="Z6" s="8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I6" s="3"/>
      <c r="BJ6" s="18" t="e">
        <f>+C6</f>
        <v>#REF!</v>
      </c>
      <c r="BK6" s="18"/>
      <c r="BL6" s="18"/>
      <c r="BM6" s="18"/>
      <c r="BN6" s="18"/>
      <c r="BO6" s="18"/>
      <c r="BP6" s="18"/>
      <c r="BQ6" s="18"/>
      <c r="BR6" s="18"/>
      <c r="BS6" s="8"/>
      <c r="BT6" s="1"/>
      <c r="BU6" s="1"/>
      <c r="BV6" s="1"/>
      <c r="BW6" s="3"/>
      <c r="BX6" s="19" t="e">
        <f>+Q6</f>
        <v>#REF!</v>
      </c>
      <c r="BY6" s="19"/>
      <c r="BZ6" s="19"/>
      <c r="CA6" s="19"/>
      <c r="CB6" s="19"/>
      <c r="CC6" s="19"/>
      <c r="CD6" s="19"/>
      <c r="CE6" s="19"/>
      <c r="CF6" s="19"/>
      <c r="CG6" s="8"/>
      <c r="CH6" s="1"/>
    </row>
    <row r="7" spans="1:86" ht="15" customHeight="1">
      <c r="A7" s="1"/>
      <c r="B7" s="3"/>
      <c r="C7" s="18"/>
      <c r="D7" s="18"/>
      <c r="E7" s="18"/>
      <c r="F7" s="18"/>
      <c r="G7" s="18"/>
      <c r="H7" s="18"/>
      <c r="I7" s="18"/>
      <c r="J7" s="18"/>
      <c r="K7" s="18"/>
      <c r="L7" s="8"/>
      <c r="M7" s="1"/>
      <c r="N7" s="1"/>
      <c r="O7" s="1"/>
      <c r="P7" s="3"/>
      <c r="Q7" s="19"/>
      <c r="R7" s="19"/>
      <c r="S7" s="19"/>
      <c r="T7" s="19"/>
      <c r="U7" s="19"/>
      <c r="V7" s="19"/>
      <c r="W7" s="19"/>
      <c r="X7" s="19"/>
      <c r="Y7" s="19"/>
      <c r="Z7" s="8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I7" s="3"/>
      <c r="BJ7" s="18"/>
      <c r="BK7" s="18"/>
      <c r="BL7" s="18"/>
      <c r="BM7" s="18"/>
      <c r="BN7" s="18"/>
      <c r="BO7" s="18"/>
      <c r="BP7" s="18"/>
      <c r="BQ7" s="18"/>
      <c r="BR7" s="18"/>
      <c r="BS7" s="8"/>
      <c r="BT7" s="1"/>
      <c r="BU7" s="1"/>
      <c r="BV7" s="1"/>
      <c r="BW7" s="3"/>
      <c r="BX7" s="19"/>
      <c r="BY7" s="19"/>
      <c r="BZ7" s="19"/>
      <c r="CA7" s="19"/>
      <c r="CB7" s="19"/>
      <c r="CC7" s="19"/>
      <c r="CD7" s="19"/>
      <c r="CE7" s="19"/>
      <c r="CF7" s="19"/>
      <c r="CG7" s="8"/>
      <c r="CH7" s="1"/>
    </row>
    <row r="8" spans="1:86" ht="15" customHeight="1">
      <c r="A8" s="1"/>
      <c r="B8" s="3"/>
      <c r="C8" s="18"/>
      <c r="D8" s="18"/>
      <c r="E8" s="18"/>
      <c r="F8" s="18"/>
      <c r="G8" s="18"/>
      <c r="H8" s="18"/>
      <c r="I8" s="18"/>
      <c r="J8" s="18"/>
      <c r="K8" s="18"/>
      <c r="L8" s="8"/>
      <c r="M8" s="1"/>
      <c r="N8" s="1"/>
      <c r="O8" s="1"/>
      <c r="P8" s="3"/>
      <c r="Q8" s="19"/>
      <c r="R8" s="19"/>
      <c r="S8" s="19"/>
      <c r="T8" s="19"/>
      <c r="U8" s="19"/>
      <c r="V8" s="19"/>
      <c r="W8" s="19"/>
      <c r="X8" s="19"/>
      <c r="Y8" s="19"/>
      <c r="Z8" s="8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I8" s="3"/>
      <c r="BJ8" s="18"/>
      <c r="BK8" s="18"/>
      <c r="BL8" s="18"/>
      <c r="BM8" s="18"/>
      <c r="BN8" s="18"/>
      <c r="BO8" s="18"/>
      <c r="BP8" s="18"/>
      <c r="BQ8" s="18"/>
      <c r="BR8" s="18"/>
      <c r="BS8" s="8"/>
      <c r="BT8" s="1"/>
      <c r="BU8" s="1"/>
      <c r="BV8" s="1"/>
      <c r="BW8" s="3"/>
      <c r="BX8" s="19"/>
      <c r="BY8" s="19"/>
      <c r="BZ8" s="19"/>
      <c r="CA8" s="19"/>
      <c r="CB8" s="19"/>
      <c r="CC8" s="19"/>
      <c r="CD8" s="19"/>
      <c r="CE8" s="19"/>
      <c r="CF8" s="19"/>
      <c r="CG8" s="8"/>
      <c r="CH8" s="1"/>
    </row>
    <row r="9" spans="1:86">
      <c r="A9" s="1"/>
      <c r="B9" s="4"/>
      <c r="C9" s="5"/>
      <c r="D9" s="5"/>
      <c r="E9" s="1"/>
      <c r="F9" s="1"/>
      <c r="G9" s="1"/>
      <c r="H9" s="1"/>
      <c r="I9" s="1"/>
      <c r="J9" s="5"/>
      <c r="K9" s="5"/>
      <c r="L9" s="9"/>
      <c r="M9" s="1"/>
      <c r="N9" s="1"/>
      <c r="O9" s="1"/>
      <c r="P9" s="4"/>
      <c r="Q9" s="5"/>
      <c r="R9" s="5"/>
      <c r="S9" s="1"/>
      <c r="T9" s="1"/>
      <c r="U9" s="1"/>
      <c r="V9" s="1"/>
      <c r="W9" s="1"/>
      <c r="X9" s="5"/>
      <c r="Y9" s="5"/>
      <c r="Z9" s="9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I9" s="4"/>
      <c r="BJ9" s="5"/>
      <c r="BK9" s="5"/>
      <c r="BL9" s="1"/>
      <c r="BM9" s="1"/>
      <c r="BN9" s="1"/>
      <c r="BO9" s="1"/>
      <c r="BP9" s="1"/>
      <c r="BQ9" s="5"/>
      <c r="BR9" s="5"/>
      <c r="BS9" s="9"/>
      <c r="BT9" s="1"/>
      <c r="BU9" s="1"/>
      <c r="BV9" s="1"/>
      <c r="BW9" s="4"/>
      <c r="BX9" s="5"/>
      <c r="BY9" s="5"/>
      <c r="BZ9" s="1"/>
      <c r="CA9" s="1"/>
      <c r="CB9" s="1"/>
      <c r="CC9" s="1"/>
      <c r="CD9" s="1"/>
      <c r="CE9" s="5"/>
      <c r="CF9" s="5"/>
      <c r="CG9" s="9"/>
      <c r="CH9" s="1"/>
    </row>
    <row r="10" spans="1:86">
      <c r="A10" s="1"/>
      <c r="B10" s="1"/>
      <c r="C10" s="1"/>
      <c r="D10" s="1"/>
      <c r="F10" s="26" t="s">
        <v>2</v>
      </c>
      <c r="G10" s="26"/>
      <c r="H10" s="26"/>
      <c r="I10" s="1"/>
      <c r="J10" s="1"/>
      <c r="K10" s="1"/>
      <c r="L10" s="1"/>
      <c r="M10" s="1"/>
      <c r="N10" s="1"/>
      <c r="O10" s="1"/>
      <c r="P10" s="1"/>
      <c r="Q10" s="1"/>
      <c r="R10" s="1"/>
      <c r="T10" s="26" t="s">
        <v>2</v>
      </c>
      <c r="U10" s="26"/>
      <c r="V10" s="26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I10" s="1"/>
      <c r="BJ10" s="1"/>
      <c r="BK10" s="1"/>
      <c r="BM10" s="99" t="s">
        <v>2</v>
      </c>
      <c r="BN10" s="99"/>
      <c r="BO10" s="99"/>
      <c r="BP10" s="1"/>
      <c r="BQ10" s="1"/>
      <c r="BR10" s="1"/>
      <c r="BS10" s="1"/>
      <c r="BT10" s="1"/>
      <c r="BU10" s="1"/>
      <c r="BV10" s="1"/>
      <c r="BW10" s="1"/>
      <c r="BX10" s="1"/>
      <c r="BY10" s="1"/>
      <c r="CA10" s="99" t="s">
        <v>2</v>
      </c>
      <c r="CB10" s="99"/>
      <c r="CC10" s="99"/>
      <c r="CD10" s="1"/>
      <c r="CE10" s="1"/>
      <c r="CF10" s="1"/>
      <c r="CG10" s="1"/>
      <c r="CH10" s="1"/>
    </row>
    <row r="11" spans="1:86">
      <c r="A11" s="1"/>
      <c r="B11" s="1"/>
      <c r="C11" s="1"/>
      <c r="D11" s="27" t="s">
        <v>3</v>
      </c>
      <c r="E11" s="27"/>
      <c r="F11" s="27"/>
      <c r="G11" s="27"/>
      <c r="H11" s="27">
        <v>301</v>
      </c>
      <c r="I11" s="27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I11" s="1"/>
      <c r="BJ11" s="1"/>
      <c r="BK11" s="27" t="s">
        <v>3</v>
      </c>
      <c r="BL11" s="27"/>
      <c r="BM11" s="27"/>
      <c r="BN11" s="27"/>
      <c r="BO11" s="27">
        <v>301</v>
      </c>
      <c r="BP11" s="27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</row>
    <row r="12" spans="1:86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</row>
    <row r="13" spans="1:86" ht="15.75">
      <c r="A13" s="1"/>
      <c r="B13" s="1"/>
      <c r="C13" s="1"/>
      <c r="D13" s="1"/>
      <c r="E13" s="1"/>
      <c r="F13" s="1"/>
      <c r="G13" s="1"/>
      <c r="H13" s="2"/>
      <c r="I13" s="1"/>
      <c r="J13" s="41" t="s">
        <v>4</v>
      </c>
      <c r="K13" s="41"/>
      <c r="L13" s="41"/>
      <c r="M13" s="41"/>
      <c r="N13" s="41"/>
      <c r="O13" s="10">
        <v>31</v>
      </c>
      <c r="P13" s="11" t="s">
        <v>5</v>
      </c>
      <c r="R13" s="1"/>
      <c r="S13" s="7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I13" s="1"/>
      <c r="BJ13" s="1"/>
      <c r="BK13" s="1"/>
      <c r="BL13" s="1"/>
      <c r="BM13" s="1"/>
      <c r="BN13" s="1"/>
      <c r="BO13" s="2"/>
      <c r="BP13" s="1"/>
      <c r="BQ13" s="41" t="s">
        <v>4</v>
      </c>
      <c r="BR13" s="41"/>
      <c r="BS13" s="41"/>
      <c r="BT13" s="41"/>
      <c r="BU13" s="41"/>
      <c r="BV13" s="10">
        <v>31</v>
      </c>
      <c r="BW13" s="11" t="s">
        <v>5</v>
      </c>
      <c r="BY13" s="1"/>
      <c r="BZ13" s="7"/>
      <c r="CA13" s="1"/>
      <c r="CB13" s="1"/>
      <c r="CC13" s="1"/>
      <c r="CD13" s="1"/>
      <c r="CE13" s="1"/>
      <c r="CF13" s="1"/>
      <c r="CG13" s="1"/>
      <c r="CH13" s="1"/>
    </row>
    <row r="14" spans="1:86" ht="15.75">
      <c r="A14" s="1"/>
      <c r="B14" s="1"/>
      <c r="C14" s="1"/>
      <c r="D14" s="1"/>
      <c r="E14" s="1"/>
      <c r="F14" s="1"/>
      <c r="G14" s="1"/>
      <c r="H14" s="3"/>
      <c r="I14" s="1"/>
      <c r="J14" s="21" t="str">
        <f>UPPER(BG1)</f>
        <v>ENERO</v>
      </c>
      <c r="K14" s="21"/>
      <c r="L14" s="21"/>
      <c r="M14" s="21"/>
      <c r="N14" s="21"/>
      <c r="O14" s="21"/>
      <c r="P14" s="21"/>
      <c r="Q14" s="21"/>
      <c r="R14" s="1"/>
      <c r="S14" s="8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I14" s="1"/>
      <c r="BJ14" s="1"/>
      <c r="BK14" s="1"/>
      <c r="BL14" s="1"/>
      <c r="BM14" s="1"/>
      <c r="BN14" s="1"/>
      <c r="BO14" s="3"/>
      <c r="BP14" s="1"/>
      <c r="BQ14" s="21" t="str">
        <f>UPPER(DN1)</f>
        <v/>
      </c>
      <c r="BR14" s="21"/>
      <c r="BS14" s="21"/>
      <c r="BT14" s="21"/>
      <c r="BU14" s="21"/>
      <c r="BV14" s="21"/>
      <c r="BW14" s="21"/>
      <c r="BX14" s="21"/>
      <c r="BY14" s="1"/>
      <c r="BZ14" s="8"/>
      <c r="CA14" s="1"/>
      <c r="CB14" s="1"/>
      <c r="CC14" s="1"/>
      <c r="CD14" s="1"/>
      <c r="CE14" s="1"/>
      <c r="CF14" s="1"/>
      <c r="CG14" s="1"/>
      <c r="CH14" s="1"/>
    </row>
    <row r="15" spans="1:86" ht="6" customHeight="1">
      <c r="A15" s="1"/>
      <c r="B15" s="1"/>
      <c r="C15" s="1"/>
      <c r="D15" s="1"/>
      <c r="E15" s="1"/>
      <c r="F15" s="1"/>
      <c r="G15" s="1"/>
      <c r="H15" s="3"/>
      <c r="I15" s="1"/>
      <c r="J15" s="6"/>
      <c r="K15" s="6"/>
      <c r="L15" s="6"/>
      <c r="M15" s="6"/>
      <c r="N15" s="1"/>
      <c r="O15" s="1"/>
      <c r="P15" s="1"/>
      <c r="Q15" s="1"/>
      <c r="R15" s="1"/>
      <c r="S15" s="8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I15" s="1"/>
      <c r="BJ15" s="1"/>
      <c r="BK15" s="1"/>
      <c r="BL15" s="1"/>
      <c r="BM15" s="1"/>
      <c r="BN15" s="1"/>
      <c r="BO15" s="3"/>
      <c r="BP15" s="1"/>
      <c r="BQ15" s="6"/>
      <c r="BR15" s="6"/>
      <c r="BS15" s="6"/>
      <c r="BT15" s="6"/>
      <c r="BU15" s="1"/>
      <c r="BV15" s="1"/>
      <c r="BW15" s="1"/>
      <c r="BX15" s="1"/>
      <c r="BY15" s="1"/>
      <c r="BZ15" s="8"/>
      <c r="CA15" s="1"/>
      <c r="CB15" s="1"/>
      <c r="CC15" s="1"/>
      <c r="CD15" s="1"/>
      <c r="CE15" s="1"/>
      <c r="CF15" s="1"/>
      <c r="CG15" s="1"/>
      <c r="CH15" s="1"/>
    </row>
    <row r="16" spans="1:86" ht="15" customHeight="1">
      <c r="A16" s="1"/>
      <c r="B16" s="1"/>
      <c r="C16" s="1"/>
      <c r="D16" s="1"/>
      <c r="E16" s="1"/>
      <c r="F16" s="1"/>
      <c r="G16" s="1"/>
      <c r="H16" s="3"/>
      <c r="I16" s="1"/>
      <c r="J16" s="20" t="e">
        <f>100%-(C6/Q6)</f>
        <v>#REF!</v>
      </c>
      <c r="K16" s="20"/>
      <c r="L16" s="20"/>
      <c r="M16" s="20"/>
      <c r="N16" s="20"/>
      <c r="O16" s="20"/>
      <c r="P16" s="20"/>
      <c r="Q16" s="1"/>
      <c r="R16" s="1"/>
      <c r="S16" s="8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I16" s="1"/>
      <c r="BJ16" s="1"/>
      <c r="BK16" s="1"/>
      <c r="BL16" s="1"/>
      <c r="BM16" s="1"/>
      <c r="BN16" s="1"/>
      <c r="BO16" s="3"/>
      <c r="BP16" s="1"/>
      <c r="BQ16" s="20" t="e">
        <f>+J16</f>
        <v>#REF!</v>
      </c>
      <c r="BR16" s="20"/>
      <c r="BS16" s="20"/>
      <c r="BT16" s="20"/>
      <c r="BU16" s="20"/>
      <c r="BV16" s="20"/>
      <c r="BW16" s="20"/>
      <c r="BX16" s="1"/>
      <c r="BY16" s="1"/>
      <c r="BZ16" s="8"/>
      <c r="CA16" s="1"/>
      <c r="CB16" s="1"/>
      <c r="CC16" s="1"/>
      <c r="CD16" s="1"/>
      <c r="CE16" s="1"/>
      <c r="CF16" s="1"/>
      <c r="CG16" s="1"/>
      <c r="CH16" s="1"/>
    </row>
    <row r="17" spans="1:86" ht="15" customHeight="1">
      <c r="A17" s="1"/>
      <c r="B17" s="1"/>
      <c r="C17" s="1"/>
      <c r="D17" s="1"/>
      <c r="E17" s="1"/>
      <c r="F17" s="1"/>
      <c r="G17" s="1"/>
      <c r="H17" s="3"/>
      <c r="I17" s="1"/>
      <c r="J17" s="20"/>
      <c r="K17" s="20"/>
      <c r="L17" s="20"/>
      <c r="M17" s="20"/>
      <c r="N17" s="20"/>
      <c r="O17" s="20"/>
      <c r="P17" s="20"/>
      <c r="Q17" s="1"/>
      <c r="R17" s="1"/>
      <c r="S17" s="8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I17" s="1"/>
      <c r="BJ17" s="1"/>
      <c r="BK17" s="1"/>
      <c r="BL17" s="1"/>
      <c r="BM17" s="1"/>
      <c r="BN17" s="1"/>
      <c r="BO17" s="3"/>
      <c r="BP17" s="1"/>
      <c r="BQ17" s="20"/>
      <c r="BR17" s="20"/>
      <c r="BS17" s="20"/>
      <c r="BT17" s="20"/>
      <c r="BU17" s="20"/>
      <c r="BV17" s="20"/>
      <c r="BW17" s="20"/>
      <c r="BX17" s="1"/>
      <c r="BY17" s="1"/>
      <c r="BZ17" s="8"/>
      <c r="CA17" s="1"/>
      <c r="CB17" s="1"/>
      <c r="CC17" s="1"/>
      <c r="CD17" s="1"/>
      <c r="CE17" s="1"/>
      <c r="CF17" s="1"/>
      <c r="CG17" s="1"/>
      <c r="CH17" s="1"/>
    </row>
    <row r="18" spans="1:86" ht="9.75" customHeight="1">
      <c r="A18" s="1"/>
      <c r="B18" s="1"/>
      <c r="C18" s="1"/>
      <c r="D18" s="1"/>
      <c r="E18" s="1"/>
      <c r="F18" s="1"/>
      <c r="G18" s="1"/>
      <c r="H18" s="4"/>
      <c r="I18" s="5"/>
      <c r="J18" s="5"/>
      <c r="K18" s="1"/>
      <c r="L18" s="26"/>
      <c r="M18" s="26"/>
      <c r="N18" s="26"/>
      <c r="O18" s="26"/>
      <c r="P18" s="1"/>
      <c r="Q18" s="5"/>
      <c r="R18" s="5"/>
      <c r="S18" s="9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I18" s="1"/>
      <c r="BJ18" s="1"/>
      <c r="BK18" s="1"/>
      <c r="BL18" s="1"/>
      <c r="BM18" s="1"/>
      <c r="BN18" s="1"/>
      <c r="BO18" s="4"/>
      <c r="BP18" s="5"/>
      <c r="BQ18" s="5"/>
      <c r="BR18" s="1"/>
      <c r="BS18" s="99"/>
      <c r="BT18" s="99"/>
      <c r="BU18" s="99"/>
      <c r="BV18" s="99"/>
      <c r="BW18" s="1"/>
      <c r="BX18" s="5"/>
      <c r="BY18" s="5"/>
      <c r="BZ18" s="9"/>
      <c r="CA18" s="1"/>
      <c r="CB18" s="1"/>
      <c r="CC18" s="1"/>
      <c r="CD18" s="1"/>
      <c r="CE18" s="1"/>
      <c r="CF18" s="1"/>
      <c r="CG18" s="1"/>
      <c r="CH18" s="1"/>
    </row>
    <row r="19" spans="1:86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</row>
    <row r="20" spans="1:86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</row>
    <row r="21" spans="1:86" ht="18.75" customHeight="1">
      <c r="A21" s="1"/>
      <c r="B21" s="16" t="s">
        <v>6</v>
      </c>
      <c r="C21" s="16"/>
      <c r="D21" s="16"/>
      <c r="E21" s="16"/>
      <c r="F21" s="16"/>
      <c r="G21" s="16"/>
      <c r="H21" s="22" t="s">
        <v>7</v>
      </c>
      <c r="I21" s="22"/>
      <c r="J21" s="22"/>
      <c r="K21" s="22"/>
      <c r="L21" s="24" t="s">
        <v>8</v>
      </c>
      <c r="M21" s="24"/>
      <c r="N21" s="24"/>
      <c r="O21" s="24"/>
      <c r="P21" s="16" t="s">
        <v>9</v>
      </c>
      <c r="Q21" s="16"/>
      <c r="R21" s="16"/>
      <c r="S21" s="16"/>
      <c r="T21" s="16"/>
      <c r="U21" s="16" t="s">
        <v>10</v>
      </c>
      <c r="V21" s="16"/>
      <c r="W21" s="16"/>
      <c r="X21" s="16"/>
      <c r="Y21" s="16" t="s">
        <v>11</v>
      </c>
      <c r="Z21" s="16"/>
      <c r="AA21" s="16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I21" s="16" t="s">
        <v>6</v>
      </c>
      <c r="BJ21" s="16"/>
      <c r="BK21" s="16"/>
      <c r="BL21" s="16"/>
      <c r="BM21" s="16"/>
      <c r="BN21" s="16"/>
      <c r="BO21" s="22" t="s">
        <v>7</v>
      </c>
      <c r="BP21" s="22"/>
      <c r="BQ21" s="22"/>
      <c r="BR21" s="22"/>
      <c r="BS21" s="24" t="s">
        <v>8</v>
      </c>
      <c r="BT21" s="24"/>
      <c r="BU21" s="24"/>
      <c r="BV21" s="24"/>
      <c r="BW21" s="16" t="s">
        <v>9</v>
      </c>
      <c r="BX21" s="16"/>
      <c r="BY21" s="16"/>
      <c r="BZ21" s="16"/>
      <c r="CA21" s="16"/>
      <c r="CB21" s="16" t="s">
        <v>10</v>
      </c>
      <c r="CC21" s="16"/>
      <c r="CD21" s="16"/>
      <c r="CE21" s="16"/>
      <c r="CF21" s="16" t="s">
        <v>11</v>
      </c>
      <c r="CG21" s="16"/>
      <c r="CH21" s="16"/>
    </row>
    <row r="22" spans="1:86" ht="15" customHeight="1">
      <c r="A22" s="1"/>
      <c r="B22" s="17"/>
      <c r="C22" s="17"/>
      <c r="D22" s="17"/>
      <c r="E22" s="17"/>
      <c r="F22" s="17"/>
      <c r="G22" s="17"/>
      <c r="H22" s="23"/>
      <c r="I22" s="23"/>
      <c r="J22" s="23"/>
      <c r="K22" s="23"/>
      <c r="L22" s="25" t="s">
        <v>12</v>
      </c>
      <c r="M22" s="25"/>
      <c r="N22" s="25"/>
      <c r="O22" s="25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I22" s="17"/>
      <c r="BJ22" s="17"/>
      <c r="BK22" s="17"/>
      <c r="BL22" s="17"/>
      <c r="BM22" s="17"/>
      <c r="BN22" s="17"/>
      <c r="BO22" s="23"/>
      <c r="BP22" s="23"/>
      <c r="BQ22" s="23"/>
      <c r="BR22" s="23"/>
      <c r="BS22" s="25" t="s">
        <v>12</v>
      </c>
      <c r="BT22" s="25"/>
      <c r="BU22" s="25"/>
      <c r="BV22" s="25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</row>
    <row r="23" spans="1:86" ht="15" customHeight="1">
      <c r="A23" s="1"/>
      <c r="B23" s="31" t="s">
        <v>13</v>
      </c>
      <c r="C23" s="32"/>
      <c r="D23" s="32"/>
      <c r="E23" s="32"/>
      <c r="F23" s="32"/>
      <c r="G23" s="33"/>
      <c r="H23" s="28" t="e">
        <f>+#REF!</f>
        <v>#REF!</v>
      </c>
      <c r="I23" s="29"/>
      <c r="J23" s="29"/>
      <c r="K23" s="30"/>
      <c r="L23" s="62" t="e">
        <f>+#REF!</f>
        <v>#REF!</v>
      </c>
      <c r="M23" s="63"/>
      <c r="N23" s="63"/>
      <c r="O23" s="64"/>
      <c r="P23" s="53" t="e">
        <f>+#REF!</f>
        <v>#REF!</v>
      </c>
      <c r="Q23" s="54"/>
      <c r="R23" s="54"/>
      <c r="S23" s="54"/>
      <c r="T23" s="55"/>
      <c r="U23" s="62" t="e">
        <f>+L23-P23</f>
        <v>#REF!</v>
      </c>
      <c r="V23" s="63"/>
      <c r="W23" s="63"/>
      <c r="X23" s="64"/>
      <c r="Y23" s="47" t="e">
        <f>+P23/L23</f>
        <v>#REF!</v>
      </c>
      <c r="Z23" s="48"/>
      <c r="AA23" s="49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I23" s="31" t="s">
        <v>13</v>
      </c>
      <c r="BJ23" s="32"/>
      <c r="BK23" s="32"/>
      <c r="BL23" s="32"/>
      <c r="BM23" s="32"/>
      <c r="BN23" s="33"/>
      <c r="BO23" s="93" t="e">
        <f>+H23</f>
        <v>#REF!</v>
      </c>
      <c r="BP23" s="94"/>
      <c r="BQ23" s="94"/>
      <c r="BR23" s="95"/>
      <c r="BS23" s="100" t="e">
        <f>+L23</f>
        <v>#REF!</v>
      </c>
      <c r="BT23" s="101"/>
      <c r="BU23" s="101"/>
      <c r="BV23" s="102"/>
      <c r="BW23" s="53">
        <v>0</v>
      </c>
      <c r="BX23" s="54"/>
      <c r="BY23" s="54"/>
      <c r="BZ23" s="54"/>
      <c r="CA23" s="55"/>
      <c r="CB23" s="62" t="e">
        <f>+U23</f>
        <v>#REF!</v>
      </c>
      <c r="CC23" s="63"/>
      <c r="CD23" s="63"/>
      <c r="CE23" s="64"/>
      <c r="CF23" s="47">
        <v>0</v>
      </c>
      <c r="CG23" s="48"/>
      <c r="CH23" s="49"/>
    </row>
    <row r="24" spans="1:86" ht="31.5" customHeight="1">
      <c r="A24" s="1"/>
      <c r="B24" s="34" t="s">
        <v>14</v>
      </c>
      <c r="C24" s="35"/>
      <c r="D24" s="35"/>
      <c r="E24" s="35"/>
      <c r="F24" s="35"/>
      <c r="G24" s="36"/>
      <c r="H24" s="28" t="e">
        <f>+#REF!</f>
        <v>#REF!</v>
      </c>
      <c r="I24" s="29"/>
      <c r="J24" s="29"/>
      <c r="K24" s="30"/>
      <c r="L24" s="62" t="e">
        <f>+#REF!</f>
        <v>#REF!</v>
      </c>
      <c r="M24" s="63"/>
      <c r="N24" s="63"/>
      <c r="O24" s="64"/>
      <c r="P24" s="56">
        <v>0</v>
      </c>
      <c r="Q24" s="57"/>
      <c r="R24" s="57"/>
      <c r="S24" s="57"/>
      <c r="T24" s="58"/>
      <c r="U24" s="62" t="e">
        <f>+#REF!</f>
        <v>#REF!</v>
      </c>
      <c r="V24" s="63"/>
      <c r="W24" s="63"/>
      <c r="X24" s="64"/>
      <c r="Y24" s="47">
        <v>0</v>
      </c>
      <c r="Z24" s="48"/>
      <c r="AA24" s="49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I24" s="34" t="s">
        <v>14</v>
      </c>
      <c r="BJ24" s="35"/>
      <c r="BK24" s="35"/>
      <c r="BL24" s="35"/>
      <c r="BM24" s="35"/>
      <c r="BN24" s="36"/>
      <c r="BO24" s="93" t="e">
        <f t="shared" ref="BO24:BO26" si="0">+H24</f>
        <v>#REF!</v>
      </c>
      <c r="BP24" s="94"/>
      <c r="BQ24" s="94"/>
      <c r="BR24" s="95"/>
      <c r="BS24" s="100" t="e">
        <f>+L24</f>
        <v>#REF!</v>
      </c>
      <c r="BT24" s="101"/>
      <c r="BU24" s="101"/>
      <c r="BV24" s="102"/>
      <c r="BW24" s="56">
        <v>0</v>
      </c>
      <c r="BX24" s="57"/>
      <c r="BY24" s="57"/>
      <c r="BZ24" s="57"/>
      <c r="CA24" s="58"/>
      <c r="CB24" s="62" t="e">
        <f>+U24</f>
        <v>#REF!</v>
      </c>
      <c r="CC24" s="63"/>
      <c r="CD24" s="63"/>
      <c r="CE24" s="64"/>
      <c r="CF24" s="47">
        <v>0</v>
      </c>
      <c r="CG24" s="48"/>
      <c r="CH24" s="49"/>
    </row>
    <row r="25" spans="1:86" ht="17.25">
      <c r="A25" s="1"/>
      <c r="B25" s="37" t="s">
        <v>15</v>
      </c>
      <c r="C25" s="35"/>
      <c r="D25" s="35"/>
      <c r="E25" s="35"/>
      <c r="F25" s="35"/>
      <c r="G25" s="36"/>
      <c r="H25" s="28" t="e">
        <f>+#REF!</f>
        <v>#REF!</v>
      </c>
      <c r="I25" s="29"/>
      <c r="J25" s="29"/>
      <c r="K25" s="30"/>
      <c r="L25" s="62" t="e">
        <f>+#REF!</f>
        <v>#REF!</v>
      </c>
      <c r="M25" s="63"/>
      <c r="N25" s="63"/>
      <c r="O25" s="64"/>
      <c r="P25" s="53">
        <v>0</v>
      </c>
      <c r="Q25" s="54"/>
      <c r="R25" s="54"/>
      <c r="S25" s="54"/>
      <c r="T25" s="55"/>
      <c r="U25" s="62" t="e">
        <f>+#REF!</f>
        <v>#REF!</v>
      </c>
      <c r="V25" s="63"/>
      <c r="W25" s="63"/>
      <c r="X25" s="64"/>
      <c r="Y25" s="47">
        <v>0</v>
      </c>
      <c r="Z25" s="48"/>
      <c r="AA25" s="49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I25" s="37" t="s">
        <v>15</v>
      </c>
      <c r="BJ25" s="35"/>
      <c r="BK25" s="35"/>
      <c r="BL25" s="35"/>
      <c r="BM25" s="35"/>
      <c r="BN25" s="36"/>
      <c r="BO25" s="93" t="e">
        <f t="shared" si="0"/>
        <v>#REF!</v>
      </c>
      <c r="BP25" s="94"/>
      <c r="BQ25" s="94"/>
      <c r="BR25" s="95"/>
      <c r="BS25" s="100" t="e">
        <f>+L25</f>
        <v>#REF!</v>
      </c>
      <c r="BT25" s="101"/>
      <c r="BU25" s="101"/>
      <c r="BV25" s="102"/>
      <c r="BW25" s="53">
        <v>0</v>
      </c>
      <c r="BX25" s="54"/>
      <c r="BY25" s="54"/>
      <c r="BZ25" s="54"/>
      <c r="CA25" s="55"/>
      <c r="CB25" s="62" t="e">
        <f>+U25</f>
        <v>#REF!</v>
      </c>
      <c r="CC25" s="63"/>
      <c r="CD25" s="63"/>
      <c r="CE25" s="64"/>
      <c r="CF25" s="47">
        <v>0</v>
      </c>
      <c r="CG25" s="48"/>
      <c r="CH25" s="49"/>
    </row>
    <row r="26" spans="1:86" ht="17.25">
      <c r="A26" s="12"/>
      <c r="B26" s="38" t="s">
        <v>16</v>
      </c>
      <c r="C26" s="39"/>
      <c r="D26" s="39"/>
      <c r="E26" s="39"/>
      <c r="F26" s="39"/>
      <c r="G26" s="40"/>
      <c r="H26" s="28" t="e">
        <f>+#REF!</f>
        <v>#REF!</v>
      </c>
      <c r="I26" s="29"/>
      <c r="J26" s="29"/>
      <c r="K26" s="30"/>
      <c r="L26" s="62" t="e">
        <f>+#REF!</f>
        <v>#REF!</v>
      </c>
      <c r="M26" s="63"/>
      <c r="N26" s="63"/>
      <c r="O26" s="64"/>
      <c r="P26" s="59">
        <v>0</v>
      </c>
      <c r="Q26" s="60"/>
      <c r="R26" s="60"/>
      <c r="S26" s="60"/>
      <c r="T26" s="61"/>
      <c r="U26" s="62" t="e">
        <f>+#REF!</f>
        <v>#REF!</v>
      </c>
      <c r="V26" s="63"/>
      <c r="W26" s="63"/>
      <c r="X26" s="64"/>
      <c r="Y26" s="50">
        <v>0</v>
      </c>
      <c r="Z26" s="51"/>
      <c r="AA26" s="5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I26" s="38" t="s">
        <v>16</v>
      </c>
      <c r="BJ26" s="39"/>
      <c r="BK26" s="39"/>
      <c r="BL26" s="39"/>
      <c r="BM26" s="39"/>
      <c r="BN26" s="40"/>
      <c r="BO26" s="103" t="e">
        <f t="shared" si="0"/>
        <v>#REF!</v>
      </c>
      <c r="BP26" s="104"/>
      <c r="BQ26" s="104"/>
      <c r="BR26" s="105"/>
      <c r="BS26" s="106" t="e">
        <f>+L26</f>
        <v>#REF!</v>
      </c>
      <c r="BT26" s="107"/>
      <c r="BU26" s="107"/>
      <c r="BV26" s="108"/>
      <c r="BW26" s="59">
        <v>0</v>
      </c>
      <c r="BX26" s="60"/>
      <c r="BY26" s="60"/>
      <c r="BZ26" s="60"/>
      <c r="CA26" s="61"/>
      <c r="CB26" s="62" t="e">
        <f>+U26</f>
        <v>#REF!</v>
      </c>
      <c r="CC26" s="63"/>
      <c r="CD26" s="63"/>
      <c r="CE26" s="64"/>
      <c r="CF26" s="50">
        <v>0</v>
      </c>
      <c r="CG26" s="51"/>
      <c r="CH26" s="52"/>
    </row>
    <row r="27" spans="1:86" ht="19.5" thickBot="1">
      <c r="A27" s="12"/>
      <c r="B27" s="65" t="s">
        <v>17</v>
      </c>
      <c r="C27" s="65"/>
      <c r="D27" s="65"/>
      <c r="E27" s="65"/>
      <c r="F27" s="65"/>
      <c r="G27" s="65"/>
      <c r="H27" s="66" t="e">
        <f>SUM(H23:K26)</f>
        <v>#REF!</v>
      </c>
      <c r="I27" s="66"/>
      <c r="J27" s="66"/>
      <c r="K27" s="66"/>
      <c r="L27" s="67" t="e">
        <f>SUM(L23:O26)</f>
        <v>#REF!</v>
      </c>
      <c r="M27" s="67"/>
      <c r="N27" s="67"/>
      <c r="O27" s="67"/>
      <c r="P27" s="76" t="e">
        <f t="shared" ref="P27" si="1">SUM(P23:S26)</f>
        <v>#REF!</v>
      </c>
      <c r="Q27" s="77"/>
      <c r="R27" s="77"/>
      <c r="S27" s="77"/>
      <c r="T27" s="78"/>
      <c r="U27" s="76" t="e">
        <f>SUM(T23:W26)</f>
        <v>#REF!</v>
      </c>
      <c r="V27" s="77"/>
      <c r="W27" s="77"/>
      <c r="X27" s="78"/>
      <c r="Y27" s="79" t="e">
        <f>+P27/L27</f>
        <v>#REF!</v>
      </c>
      <c r="Z27" s="80"/>
      <c r="AA27" s="81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I27" s="65" t="s">
        <v>17</v>
      </c>
      <c r="BJ27" s="65"/>
      <c r="BK27" s="65"/>
      <c r="BL27" s="65"/>
      <c r="BM27" s="65"/>
      <c r="BN27" s="65"/>
      <c r="BO27" s="66" t="e">
        <f>SUM(BO23:BR26)</f>
        <v>#REF!</v>
      </c>
      <c r="BP27" s="66"/>
      <c r="BQ27" s="66"/>
      <c r="BR27" s="66"/>
      <c r="BS27" s="67" t="e">
        <f>SUM(BS23:BV26)</f>
        <v>#REF!</v>
      </c>
      <c r="BT27" s="67"/>
      <c r="BU27" s="67"/>
      <c r="BV27" s="67"/>
      <c r="BW27" s="76">
        <f t="shared" ref="BW27" si="2">SUM(BW23:BZ26)</f>
        <v>0</v>
      </c>
      <c r="BX27" s="77"/>
      <c r="BY27" s="77"/>
      <c r="BZ27" s="77"/>
      <c r="CA27" s="78"/>
      <c r="CB27" s="76" t="e">
        <f>SUM(CA23:CD26)</f>
        <v>#REF!</v>
      </c>
      <c r="CC27" s="77"/>
      <c r="CD27" s="77"/>
      <c r="CE27" s="78"/>
      <c r="CF27" s="79">
        <f>SUM(CE23:CH26)</f>
        <v>0</v>
      </c>
      <c r="CG27" s="80"/>
      <c r="CH27" s="81"/>
    </row>
    <row r="28" spans="1:86" ht="15.75" thickTop="1">
      <c r="A28" s="12"/>
      <c r="B28" s="12" t="s">
        <v>18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I28" s="12" t="s">
        <v>18</v>
      </c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</row>
    <row r="29" spans="1:86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</row>
    <row r="30" spans="1:86" ht="18.75">
      <c r="A30" s="12"/>
      <c r="B30" s="42" t="s">
        <v>19</v>
      </c>
      <c r="C30" s="42"/>
      <c r="D30" s="42"/>
      <c r="E30" s="42"/>
      <c r="F30" s="42"/>
      <c r="G30" s="42"/>
      <c r="H30" s="42"/>
      <c r="I30" s="42"/>
      <c r="J30" s="42"/>
      <c r="K30" s="42"/>
      <c r="L30" s="14" t="e">
        <f>+J33/H27</f>
        <v>#REF!</v>
      </c>
      <c r="M30" s="43" t="s">
        <v>20</v>
      </c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I30" s="42" t="s">
        <v>19</v>
      </c>
      <c r="BJ30" s="42"/>
      <c r="BK30" s="42"/>
      <c r="BL30" s="42"/>
      <c r="BM30" s="42"/>
      <c r="BN30" s="42"/>
      <c r="BO30" s="42"/>
      <c r="BP30" s="42"/>
      <c r="BQ30" s="42"/>
      <c r="BR30" s="42"/>
      <c r="BS30" s="14" t="e">
        <f>+BQ33/BO27</f>
        <v>#REF!</v>
      </c>
      <c r="BT30" s="43" t="s">
        <v>20</v>
      </c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12"/>
      <c r="CH30" s="12"/>
    </row>
    <row r="31" spans="1:86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</row>
    <row r="32" spans="1:86" ht="15" customHeight="1">
      <c r="A32" s="12"/>
      <c r="B32" s="44" t="s">
        <v>21</v>
      </c>
      <c r="C32" s="45"/>
      <c r="D32" s="45"/>
      <c r="E32" s="45"/>
      <c r="F32" s="45"/>
      <c r="G32" s="45"/>
      <c r="H32" s="45"/>
      <c r="I32" s="46"/>
      <c r="J32" s="44" t="s">
        <v>7</v>
      </c>
      <c r="K32" s="45"/>
      <c r="L32" s="45"/>
      <c r="M32" s="45"/>
      <c r="N32" s="46"/>
      <c r="O32" s="44" t="s">
        <v>10</v>
      </c>
      <c r="P32" s="45"/>
      <c r="Q32" s="45"/>
      <c r="R32" s="45"/>
      <c r="S32" s="45"/>
      <c r="T32" s="45"/>
      <c r="U32" s="45"/>
      <c r="V32" s="46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I32" s="44" t="s">
        <v>21</v>
      </c>
      <c r="BJ32" s="45"/>
      <c r="BK32" s="45"/>
      <c r="BL32" s="45"/>
      <c r="BM32" s="45"/>
      <c r="BN32" s="45"/>
      <c r="BO32" s="45"/>
      <c r="BP32" s="46"/>
      <c r="BQ32" s="44" t="s">
        <v>7</v>
      </c>
      <c r="BR32" s="45"/>
      <c r="BS32" s="45"/>
      <c r="BT32" s="45"/>
      <c r="BU32" s="46"/>
      <c r="BV32" s="44" t="s">
        <v>10</v>
      </c>
      <c r="BW32" s="45"/>
      <c r="BX32" s="45"/>
      <c r="BY32" s="45"/>
      <c r="BZ32" s="45"/>
      <c r="CA32" s="45"/>
      <c r="CB32" s="45"/>
      <c r="CC32" s="46"/>
      <c r="CD32" s="12"/>
      <c r="CE32" s="12"/>
      <c r="CF32" s="12"/>
      <c r="CG32" s="12"/>
      <c r="CH32" s="12"/>
    </row>
    <row r="33" spans="1:86" ht="15" customHeight="1">
      <c r="A33" s="12"/>
      <c r="B33" s="90" t="s">
        <v>22</v>
      </c>
      <c r="C33" s="91"/>
      <c r="D33" s="91"/>
      <c r="E33" s="91"/>
      <c r="F33" s="91"/>
      <c r="G33" s="91"/>
      <c r="H33" s="91"/>
      <c r="I33" s="92"/>
      <c r="J33" s="93" t="e">
        <f>+#REF!</f>
        <v>#REF!</v>
      </c>
      <c r="K33" s="94"/>
      <c r="L33" s="94"/>
      <c r="M33" s="94"/>
      <c r="N33" s="95"/>
      <c r="O33" s="96" t="e">
        <f>+#REF!/1000000</f>
        <v>#REF!</v>
      </c>
      <c r="P33" s="97"/>
      <c r="Q33" s="97"/>
      <c r="R33" s="97"/>
      <c r="S33" s="97"/>
      <c r="T33" s="97"/>
      <c r="U33" s="97"/>
      <c r="V33" s="98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I33" s="90" t="s">
        <v>22</v>
      </c>
      <c r="BJ33" s="91"/>
      <c r="BK33" s="91"/>
      <c r="BL33" s="91"/>
      <c r="BM33" s="91"/>
      <c r="BN33" s="91"/>
      <c r="BO33" s="91"/>
      <c r="BP33" s="92"/>
      <c r="BQ33" s="93" t="e">
        <f>+J33</f>
        <v>#REF!</v>
      </c>
      <c r="BR33" s="94"/>
      <c r="BS33" s="94"/>
      <c r="BT33" s="94"/>
      <c r="BU33" s="95"/>
      <c r="BV33" s="96" t="e">
        <f>+O33</f>
        <v>#REF!</v>
      </c>
      <c r="BW33" s="97"/>
      <c r="BX33" s="97"/>
      <c r="BY33" s="97"/>
      <c r="BZ33" s="97"/>
      <c r="CA33" s="97"/>
      <c r="CB33" s="97"/>
      <c r="CC33" s="98"/>
      <c r="CD33" s="12"/>
      <c r="CE33" s="12"/>
      <c r="CF33" s="12"/>
      <c r="CG33" s="12"/>
      <c r="CH33" s="12"/>
    </row>
    <row r="34" spans="1:86">
      <c r="A34" s="12"/>
      <c r="B34" s="12" t="s">
        <v>18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I34" s="12" t="s">
        <v>18</v>
      </c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</row>
    <row r="35" spans="1:86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</row>
    <row r="36" spans="1:86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</row>
    <row r="37" spans="1:86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</row>
    <row r="38" spans="1:86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</row>
    <row r="39" spans="1:86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V39" s="15"/>
    </row>
    <row r="40" spans="1:86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</row>
    <row r="41" spans="1:86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</row>
    <row r="42" spans="1:86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</row>
    <row r="43" spans="1:86" ht="21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G43" s="13"/>
      <c r="AH43" s="13"/>
      <c r="AI43" s="13"/>
      <c r="AJ43" s="13"/>
      <c r="AK43" s="13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</row>
    <row r="44" spans="1:86" ht="22.5" customHeight="1">
      <c r="A44" s="12"/>
      <c r="B44" s="84" t="s">
        <v>23</v>
      </c>
      <c r="C44" s="85"/>
      <c r="D44" s="85"/>
      <c r="E44" s="86"/>
      <c r="F44" s="74" t="s">
        <v>24</v>
      </c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 t="s">
        <v>0</v>
      </c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2" t="s">
        <v>25</v>
      </c>
      <c r="AG44" s="72"/>
      <c r="AH44" s="72"/>
      <c r="AI44" s="72"/>
      <c r="AJ44" s="72"/>
      <c r="AK44" s="72"/>
      <c r="AL44" s="72"/>
      <c r="AM44" s="72"/>
      <c r="AN44" s="72" t="s">
        <v>26</v>
      </c>
      <c r="AO44" s="72"/>
      <c r="AP44" s="72"/>
      <c r="AQ44" s="72"/>
      <c r="AR44" s="72"/>
      <c r="AS44" s="72"/>
      <c r="AT44" s="72"/>
      <c r="AU44" s="7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</row>
    <row r="45" spans="1:86" ht="27.75" customHeight="1">
      <c r="A45" s="12"/>
      <c r="B45" s="87"/>
      <c r="C45" s="88"/>
      <c r="D45" s="88"/>
      <c r="E45" s="89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3"/>
      <c r="AS45" s="73"/>
      <c r="AT45" s="73"/>
      <c r="AU45" s="73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</row>
    <row r="46" spans="1:86" ht="36.75" customHeight="1">
      <c r="A46" s="12"/>
      <c r="B46" s="82">
        <v>2017</v>
      </c>
      <c r="C46" s="83"/>
      <c r="D46" s="83"/>
      <c r="E46" s="83"/>
      <c r="F46" s="69" t="e">
        <f>CONCATENATE(#REF!)</f>
        <v>#REF!</v>
      </c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70" t="e">
        <f>CONCATENATE(#REF!)</f>
        <v>#REF!</v>
      </c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1" t="e">
        <f>SUM(#REF!)</f>
        <v>#REF!</v>
      </c>
      <c r="AG46" s="71"/>
      <c r="AH46" s="71"/>
      <c r="AI46" s="71"/>
      <c r="AJ46" s="71"/>
      <c r="AK46" s="71"/>
      <c r="AL46" s="71"/>
      <c r="AM46" s="71"/>
      <c r="AN46" s="68" t="e">
        <f>SUM(#REF!)/1000000</f>
        <v>#REF!</v>
      </c>
      <c r="AO46" s="68"/>
      <c r="AP46" s="68"/>
      <c r="AQ46" s="68"/>
      <c r="AR46" s="68"/>
      <c r="AS46" s="68"/>
      <c r="AT46" s="68"/>
      <c r="AU46" s="68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</row>
    <row r="47" spans="1:86" ht="53.25" customHeight="1">
      <c r="A47" s="12"/>
      <c r="B47" s="82">
        <v>2020</v>
      </c>
      <c r="C47" s="83"/>
      <c r="D47" s="83"/>
      <c r="E47" s="83"/>
      <c r="F47" s="69" t="e">
        <f>CONCATENATE(#REF!," / ",#REF!)</f>
        <v>#REF!</v>
      </c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70" t="e">
        <f>CONCATENATE(#REF!," / ",#REF!," / ",#REF!)</f>
        <v>#REF!</v>
      </c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1" t="e">
        <f>SUM(#REF!,#REF!)</f>
        <v>#REF!</v>
      </c>
      <c r="AG47" s="71"/>
      <c r="AH47" s="71"/>
      <c r="AI47" s="71"/>
      <c r="AJ47" s="71"/>
      <c r="AK47" s="71"/>
      <c r="AL47" s="71"/>
      <c r="AM47" s="71"/>
      <c r="AN47" s="68" t="e">
        <f>SUM(#REF!,#REF!)/1000000</f>
        <v>#REF!</v>
      </c>
      <c r="AO47" s="68"/>
      <c r="AP47" s="68"/>
      <c r="AQ47" s="68"/>
      <c r="AR47" s="68"/>
      <c r="AS47" s="68"/>
      <c r="AT47" s="68"/>
      <c r="AU47" s="68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</row>
    <row r="48" spans="1:86" ht="67.5" customHeight="1">
      <c r="A48" s="12"/>
      <c r="B48" s="82">
        <v>2021</v>
      </c>
      <c r="C48" s="83"/>
      <c r="D48" s="83"/>
      <c r="E48" s="83"/>
      <c r="F48" s="69" t="e">
        <f>CONCATENATE(#REF!," / ",#REF!)</f>
        <v>#REF!</v>
      </c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70" t="e">
        <f>CONCATENATE(#REF!," / ",#REF!," / ",#REF!," / ",#REF!)</f>
        <v>#REF!</v>
      </c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1" t="e">
        <f>SUM(#REF!,#REF!)</f>
        <v>#REF!</v>
      </c>
      <c r="AG48" s="71"/>
      <c r="AH48" s="71"/>
      <c r="AI48" s="71"/>
      <c r="AJ48" s="71"/>
      <c r="AK48" s="71"/>
      <c r="AL48" s="71"/>
      <c r="AM48" s="71"/>
      <c r="AN48" s="68" t="e">
        <f>SUM(#REF!,#REF!)/1000000</f>
        <v>#REF!</v>
      </c>
      <c r="AO48" s="68"/>
      <c r="AP48" s="68"/>
      <c r="AQ48" s="68"/>
      <c r="AR48" s="68"/>
      <c r="AS48" s="68"/>
      <c r="AT48" s="68"/>
      <c r="AU48" s="68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</row>
    <row r="49" spans="1:58" ht="51.75" customHeight="1">
      <c r="A49" s="12"/>
      <c r="B49" s="82">
        <v>2022</v>
      </c>
      <c r="C49" s="83"/>
      <c r="D49" s="83"/>
      <c r="E49" s="83"/>
      <c r="F49" s="69" t="e">
        <f>CONCATENATE(#REF!," / ",#REF!)</f>
        <v>#REF!</v>
      </c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70" t="e">
        <f>CONCATENATE(#REF!," / ",#REF!," / ",#REF!," / ",#REF!)</f>
        <v>#REF!</v>
      </c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1" t="e">
        <f>SUM(#REF!,#REF!,)</f>
        <v>#REF!</v>
      </c>
      <c r="AG49" s="71"/>
      <c r="AH49" s="71"/>
      <c r="AI49" s="71"/>
      <c r="AJ49" s="71"/>
      <c r="AK49" s="71"/>
      <c r="AL49" s="71"/>
      <c r="AM49" s="71"/>
      <c r="AN49" s="68" t="e">
        <f>SUM(#REF!,#REF!)/1000000</f>
        <v>#REF!</v>
      </c>
      <c r="AO49" s="68"/>
      <c r="AP49" s="68"/>
      <c r="AQ49" s="68"/>
      <c r="AR49" s="68"/>
      <c r="AS49" s="68"/>
      <c r="AT49" s="68"/>
      <c r="AU49" s="68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</row>
    <row r="50" spans="1:58" ht="115.5" customHeight="1">
      <c r="A50" s="12"/>
      <c r="B50" s="82">
        <v>2023</v>
      </c>
      <c r="C50" s="83"/>
      <c r="D50" s="83"/>
      <c r="E50" s="83"/>
      <c r="F50" s="69" t="e">
        <f>CONCATENATE(#REF!," / ",#REF!," / ",#REF!," / ",#REF!," / ",#REF!)</f>
        <v>#REF!</v>
      </c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70" t="e">
        <f>CONCATENATE(#REF!," / ",#REF!," / ",#REF!," / ",#REF!," / ",#REF!," / ",#REF!," / '",#REF!," / ",#REF!," / ",#REF!)</f>
        <v>#REF!</v>
      </c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1" t="e">
        <f>SUM(#REF!,#REF!,#REF!,#REF!,#REF!)</f>
        <v>#REF!</v>
      </c>
      <c r="AG50" s="71"/>
      <c r="AH50" s="71"/>
      <c r="AI50" s="71"/>
      <c r="AJ50" s="71"/>
      <c r="AK50" s="71"/>
      <c r="AL50" s="71"/>
      <c r="AM50" s="71"/>
      <c r="AN50" s="68" t="e">
        <f>SUM(#REF!,#REF!,#REF!,#REF!,#REF!)/1000000</f>
        <v>#REF!</v>
      </c>
      <c r="AO50" s="68"/>
      <c r="AP50" s="68"/>
      <c r="AQ50" s="68"/>
      <c r="AR50" s="68"/>
      <c r="AS50" s="68"/>
      <c r="AT50" s="68"/>
      <c r="AU50" s="68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</row>
    <row r="51" spans="1:58" ht="114.75" customHeight="1">
      <c r="A51" s="12"/>
      <c r="B51" s="82">
        <v>2024</v>
      </c>
      <c r="C51" s="83"/>
      <c r="D51" s="83"/>
      <c r="E51" s="83"/>
      <c r="F51" s="69" t="e">
        <f>CONCATENATE(#REF!," / ",#REF!," / '",#REF!," / ",#REF!," / ",#REF!," / ",#REF!)</f>
        <v>#REF!</v>
      </c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70" t="e">
        <f>CONCATENATE(#REF!," / ",#REF!," / ",#REF!," / ",#REF!," / ",#REF!," / ",#REF!," / ",#REF!," / ",#REF!," / ",#REF!)</f>
        <v>#REF!</v>
      </c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1" t="e">
        <f>SUM(#REF!,#REF!,#REF!,#REF!,#REF!,#REF!)</f>
        <v>#REF!</v>
      </c>
      <c r="AG51" s="71"/>
      <c r="AH51" s="71"/>
      <c r="AI51" s="71"/>
      <c r="AJ51" s="71"/>
      <c r="AK51" s="71"/>
      <c r="AL51" s="71"/>
      <c r="AM51" s="71"/>
      <c r="AN51" s="68" t="e">
        <f>SUM(#REF!,#REF!,#REF!,#REF!,#REF!,#REF!)/1000000</f>
        <v>#REF!</v>
      </c>
      <c r="AO51" s="68"/>
      <c r="AP51" s="68"/>
      <c r="AQ51" s="68"/>
      <c r="AR51" s="68"/>
      <c r="AS51" s="68"/>
      <c r="AT51" s="68"/>
      <c r="AU51" s="68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</row>
    <row r="52" spans="1:58" ht="132.75" customHeight="1">
      <c r="A52" s="12"/>
      <c r="B52" s="82">
        <v>2025</v>
      </c>
      <c r="C52" s="83"/>
      <c r="D52" s="83"/>
      <c r="E52" s="83"/>
      <c r="F52" s="69" t="e">
        <f>CONCATENATE(#REF!," / ",#REF!," / ",#REF!," / ",#REF!," / ",#REF!," / ",#REF!," / ",#REF!," / ",#REF!," / ",#REF!)</f>
        <v>#REF!</v>
      </c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70" t="e">
        <f>CONCATENATE(#REF!," / ",#REF!," / ",#REF!," / ",#REF!," / '",#REF!," /",#REF!," / ",#REF!," / ",#REF!," / ",#REF!," / ",#REF!)</f>
        <v>#REF!</v>
      </c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1" t="e">
        <f>SUM(#REF!,#REF!,#REF!,#REF!,#REF!,#REF!,#REF!,#REF!,#REF!)</f>
        <v>#REF!</v>
      </c>
      <c r="AG52" s="71"/>
      <c r="AH52" s="71"/>
      <c r="AI52" s="71"/>
      <c r="AJ52" s="71"/>
      <c r="AK52" s="71"/>
      <c r="AL52" s="71"/>
      <c r="AM52" s="71"/>
      <c r="AN52" s="68" t="e">
        <f>SUM(#REF!,#REF!,#REF!,#REF!,#REF!,#REF!,#REF!,#REF!,#REF!)/1000000</f>
        <v>#REF!</v>
      </c>
      <c r="AO52" s="68"/>
      <c r="AP52" s="68"/>
      <c r="AQ52" s="68"/>
      <c r="AR52" s="68"/>
      <c r="AS52" s="68"/>
      <c r="AT52" s="68"/>
      <c r="AU52" s="68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</row>
    <row r="53" spans="1:58" ht="18.75">
      <c r="A53" s="12"/>
      <c r="B53" s="12" t="s">
        <v>18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71" t="e">
        <f>SUM(AF46:AM52)</f>
        <v>#REF!</v>
      </c>
      <c r="AG53" s="71"/>
      <c r="AH53" s="71"/>
      <c r="AI53" s="71"/>
      <c r="AJ53" s="71"/>
      <c r="AK53" s="71"/>
      <c r="AL53" s="71"/>
      <c r="AM53" s="71"/>
      <c r="AN53" s="68" t="e">
        <f>SUM(AN46:AU52)</f>
        <v>#REF!</v>
      </c>
      <c r="AO53" s="68"/>
      <c r="AP53" s="68"/>
      <c r="AQ53" s="68"/>
      <c r="AR53" s="68"/>
      <c r="AS53" s="68"/>
      <c r="AT53" s="68"/>
      <c r="AU53" s="68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</row>
    <row r="54" spans="1:58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</row>
    <row r="55" spans="1:58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</row>
    <row r="56" spans="1:58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</row>
    <row r="57" spans="1:58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</row>
    <row r="58" spans="1:58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</row>
    <row r="59" spans="1:58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</row>
    <row r="60" spans="1:58"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</row>
  </sheetData>
  <mergeCells count="152">
    <mergeCell ref="BI33:BP33"/>
    <mergeCell ref="BQ33:BU33"/>
    <mergeCell ref="BV33:CC33"/>
    <mergeCell ref="BI30:BR30"/>
    <mergeCell ref="BT30:CF30"/>
    <mergeCell ref="BI32:BP32"/>
    <mergeCell ref="BQ32:BU32"/>
    <mergeCell ref="BV32:CC32"/>
    <mergeCell ref="CF26:CH26"/>
    <mergeCell ref="BI27:BN27"/>
    <mergeCell ref="BO27:BR27"/>
    <mergeCell ref="BS27:BV27"/>
    <mergeCell ref="BW27:CA27"/>
    <mergeCell ref="CB27:CE27"/>
    <mergeCell ref="CF27:CH27"/>
    <mergeCell ref="BI26:BN26"/>
    <mergeCell ref="BO26:BR26"/>
    <mergeCell ref="BS26:BV26"/>
    <mergeCell ref="BW26:CA26"/>
    <mergeCell ref="CB26:CE26"/>
    <mergeCell ref="BI23:BN23"/>
    <mergeCell ref="BO23:BR23"/>
    <mergeCell ref="BS23:BV23"/>
    <mergeCell ref="BW23:CA23"/>
    <mergeCell ref="CB23:CE23"/>
    <mergeCell ref="CF23:CH23"/>
    <mergeCell ref="CF24:CH24"/>
    <mergeCell ref="BI25:BN25"/>
    <mergeCell ref="BO25:BR25"/>
    <mergeCell ref="BS25:BV25"/>
    <mergeCell ref="BW25:CA25"/>
    <mergeCell ref="CB25:CE25"/>
    <mergeCell ref="CF25:CH25"/>
    <mergeCell ref="BI24:BN24"/>
    <mergeCell ref="BO24:BR24"/>
    <mergeCell ref="BS24:BV24"/>
    <mergeCell ref="BW24:CA24"/>
    <mergeCell ref="CB24:CE24"/>
    <mergeCell ref="BQ13:BU13"/>
    <mergeCell ref="BQ14:BX14"/>
    <mergeCell ref="BQ16:BW17"/>
    <mergeCell ref="BS18:BV18"/>
    <mergeCell ref="BI21:BN22"/>
    <mergeCell ref="BO21:BR22"/>
    <mergeCell ref="BS21:BV21"/>
    <mergeCell ref="BW21:CA22"/>
    <mergeCell ref="BJ6:BR8"/>
    <mergeCell ref="BX6:CF8"/>
    <mergeCell ref="BM10:BO10"/>
    <mergeCell ref="CA10:CC10"/>
    <mergeCell ref="BK11:BN11"/>
    <mergeCell ref="BO11:BP11"/>
    <mergeCell ref="CB21:CE22"/>
    <mergeCell ref="CF21:CH22"/>
    <mergeCell ref="BS22:BV22"/>
    <mergeCell ref="P27:T27"/>
    <mergeCell ref="U27:X27"/>
    <mergeCell ref="Y27:AA27"/>
    <mergeCell ref="AF53:AM53"/>
    <mergeCell ref="B51:E51"/>
    <mergeCell ref="F51:S51"/>
    <mergeCell ref="T51:AE51"/>
    <mergeCell ref="AF51:AM51"/>
    <mergeCell ref="T48:AE48"/>
    <mergeCell ref="AF48:AM48"/>
    <mergeCell ref="F47:S47"/>
    <mergeCell ref="T47:AE47"/>
    <mergeCell ref="AF47:AM47"/>
    <mergeCell ref="B50:E50"/>
    <mergeCell ref="B52:E52"/>
    <mergeCell ref="B44:E45"/>
    <mergeCell ref="B46:E46"/>
    <mergeCell ref="B47:E47"/>
    <mergeCell ref="B48:E48"/>
    <mergeCell ref="B49:E49"/>
    <mergeCell ref="O32:V32"/>
    <mergeCell ref="B33:I33"/>
    <mergeCell ref="J33:N33"/>
    <mergeCell ref="O33:V33"/>
    <mergeCell ref="AN53:AU53"/>
    <mergeCell ref="AN51:AU51"/>
    <mergeCell ref="F50:S50"/>
    <mergeCell ref="T50:AE50"/>
    <mergeCell ref="AF50:AM50"/>
    <mergeCell ref="AN50:AU50"/>
    <mergeCell ref="F52:S52"/>
    <mergeCell ref="T52:AE52"/>
    <mergeCell ref="AF52:AM52"/>
    <mergeCell ref="AN52:AU52"/>
    <mergeCell ref="AN48:AU48"/>
    <mergeCell ref="F49:S49"/>
    <mergeCell ref="T49:AE49"/>
    <mergeCell ref="AF49:AM49"/>
    <mergeCell ref="AN49:AU49"/>
    <mergeCell ref="F48:S48"/>
    <mergeCell ref="AN47:AU47"/>
    <mergeCell ref="AN44:AU45"/>
    <mergeCell ref="AF44:AM45"/>
    <mergeCell ref="F46:S46"/>
    <mergeCell ref="T46:AE46"/>
    <mergeCell ref="AF46:AM46"/>
    <mergeCell ref="AN46:AU46"/>
    <mergeCell ref="F44:S45"/>
    <mergeCell ref="T44:AE45"/>
    <mergeCell ref="B30:K30"/>
    <mergeCell ref="M30:Y30"/>
    <mergeCell ref="B32:I32"/>
    <mergeCell ref="J32:N32"/>
    <mergeCell ref="Y23:AA23"/>
    <mergeCell ref="Y24:AA24"/>
    <mergeCell ref="Y25:AA25"/>
    <mergeCell ref="Y26:AA26"/>
    <mergeCell ref="P23:T23"/>
    <mergeCell ref="P24:T24"/>
    <mergeCell ref="P25:T25"/>
    <mergeCell ref="P26:T26"/>
    <mergeCell ref="U23:X23"/>
    <mergeCell ref="U24:X24"/>
    <mergeCell ref="U25:X25"/>
    <mergeCell ref="U26:X26"/>
    <mergeCell ref="B27:G27"/>
    <mergeCell ref="H26:K26"/>
    <mergeCell ref="H27:K27"/>
    <mergeCell ref="L23:O23"/>
    <mergeCell ref="L24:O24"/>
    <mergeCell ref="L25:O25"/>
    <mergeCell ref="L26:O26"/>
    <mergeCell ref="L27:O27"/>
    <mergeCell ref="H23:K23"/>
    <mergeCell ref="H24:K24"/>
    <mergeCell ref="H25:K25"/>
    <mergeCell ref="H11:I11"/>
    <mergeCell ref="B23:G23"/>
    <mergeCell ref="B24:G24"/>
    <mergeCell ref="B25:G25"/>
    <mergeCell ref="B26:G26"/>
    <mergeCell ref="J13:N13"/>
    <mergeCell ref="P21:T22"/>
    <mergeCell ref="U21:X22"/>
    <mergeCell ref="Y21:AA22"/>
    <mergeCell ref="C6:K8"/>
    <mergeCell ref="Q6:Y8"/>
    <mergeCell ref="J16:P17"/>
    <mergeCell ref="J14:Q14"/>
    <mergeCell ref="B21:G22"/>
    <mergeCell ref="H21:K22"/>
    <mergeCell ref="L21:O21"/>
    <mergeCell ref="L22:O22"/>
    <mergeCell ref="L18:O18"/>
    <mergeCell ref="T10:V10"/>
    <mergeCell ref="F10:H10"/>
    <mergeCell ref="D11:G1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446558-CEAC-496E-9556-9023BCE24653}">
  <dimension ref="A1:AC31"/>
  <sheetViews>
    <sheetView zoomScale="75" zoomScaleNormal="75" workbookViewId="0">
      <selection activeCell="T8" sqref="T8:V8"/>
    </sheetView>
  </sheetViews>
  <sheetFormatPr baseColWidth="10" defaultColWidth="11.42578125" defaultRowHeight="15"/>
  <cols>
    <col min="1" max="4" width="4.28515625" customWidth="1"/>
    <col min="5" max="5" width="1.5703125" customWidth="1"/>
    <col min="6" max="6" width="4.28515625" customWidth="1"/>
    <col min="7" max="7" width="7.7109375" customWidth="1"/>
    <col min="8" max="51" width="4.28515625" customWidth="1"/>
  </cols>
  <sheetData>
    <row r="1" spans="1:2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B1" s="1"/>
      <c r="AC1" s="1"/>
    </row>
    <row r="2" spans="1:29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>
      <c r="A4" s="1"/>
      <c r="B4" s="2"/>
      <c r="C4" s="1"/>
      <c r="D4" s="1"/>
      <c r="E4" s="1"/>
      <c r="F4" s="1"/>
      <c r="G4" s="1"/>
      <c r="H4" s="1"/>
      <c r="I4" s="1"/>
      <c r="J4" s="1"/>
      <c r="K4" s="1"/>
      <c r="L4" s="7"/>
      <c r="M4" s="1"/>
      <c r="N4" s="1"/>
      <c r="O4" s="1"/>
      <c r="P4" s="2"/>
      <c r="Q4" s="1"/>
      <c r="R4" s="1"/>
      <c r="S4" s="1"/>
      <c r="T4" s="1"/>
      <c r="U4" s="1"/>
      <c r="V4" s="1"/>
      <c r="W4" s="1"/>
      <c r="X4" s="1"/>
      <c r="Y4" s="1"/>
      <c r="Z4" s="7"/>
      <c r="AA4" s="1"/>
      <c r="AB4" s="1"/>
      <c r="AC4" s="1"/>
    </row>
    <row r="5" spans="1:29">
      <c r="A5" s="1"/>
      <c r="B5" s="3"/>
      <c r="C5" s="1"/>
      <c r="D5" s="1"/>
      <c r="E5" s="1"/>
      <c r="F5" s="1"/>
      <c r="G5" s="1"/>
      <c r="H5" s="1"/>
      <c r="I5" s="1"/>
      <c r="J5" s="1"/>
      <c r="K5" s="1"/>
      <c r="L5" s="8"/>
      <c r="M5" s="1"/>
      <c r="N5" s="1"/>
      <c r="O5" s="1"/>
      <c r="P5" s="3"/>
      <c r="Q5" s="1"/>
      <c r="R5" s="1"/>
      <c r="S5" s="1"/>
      <c r="T5" s="1"/>
      <c r="U5" s="1"/>
      <c r="V5" s="1"/>
      <c r="W5" s="1"/>
      <c r="X5" s="1"/>
      <c r="Y5" s="1"/>
      <c r="Z5" s="8"/>
      <c r="AA5" s="1"/>
      <c r="AB5" s="1"/>
      <c r="AC5" s="1"/>
    </row>
    <row r="6" spans="1:29" ht="15" customHeight="1">
      <c r="A6" s="1"/>
      <c r="B6" s="3"/>
      <c r="C6" s="112" t="e">
        <f>+BasInforme!C6</f>
        <v>#REF!</v>
      </c>
      <c r="D6" s="112"/>
      <c r="E6" s="112"/>
      <c r="F6" s="112"/>
      <c r="G6" s="112"/>
      <c r="H6" s="112"/>
      <c r="I6" s="112"/>
      <c r="J6" s="112"/>
      <c r="K6" s="112"/>
      <c r="L6" s="8"/>
      <c r="M6" s="1"/>
      <c r="N6" s="1"/>
      <c r="O6" s="1"/>
      <c r="P6" s="3"/>
      <c r="Q6" s="111" t="e">
        <f>+BasInforme!Q6</f>
        <v>#REF!</v>
      </c>
      <c r="R6" s="111"/>
      <c r="S6" s="111"/>
      <c r="T6" s="111"/>
      <c r="U6" s="111"/>
      <c r="V6" s="111"/>
      <c r="W6" s="111"/>
      <c r="X6" s="111"/>
      <c r="Y6" s="111"/>
      <c r="Z6" s="8"/>
      <c r="AA6" s="1"/>
      <c r="AB6" s="1"/>
      <c r="AC6" s="1"/>
    </row>
    <row r="7" spans="1:29">
      <c r="A7" s="1"/>
      <c r="B7" s="4"/>
      <c r="C7" s="112"/>
      <c r="D7" s="112"/>
      <c r="E7" s="112"/>
      <c r="F7" s="112"/>
      <c r="G7" s="112"/>
      <c r="H7" s="112"/>
      <c r="I7" s="112"/>
      <c r="J7" s="112"/>
      <c r="K7" s="112"/>
      <c r="L7" s="9"/>
      <c r="M7" s="1"/>
      <c r="N7" s="1"/>
      <c r="O7" s="1"/>
      <c r="P7" s="4"/>
      <c r="Q7" s="111"/>
      <c r="R7" s="111"/>
      <c r="S7" s="111"/>
      <c r="T7" s="111"/>
      <c r="U7" s="111"/>
      <c r="V7" s="111"/>
      <c r="W7" s="111"/>
      <c r="X7" s="111"/>
      <c r="Y7" s="111"/>
      <c r="Z7" s="9"/>
      <c r="AA7" s="1"/>
      <c r="AB7" s="1"/>
      <c r="AC7" s="1"/>
    </row>
    <row r="8" spans="1:29">
      <c r="A8" s="1"/>
      <c r="B8" s="1"/>
      <c r="C8" s="1"/>
      <c r="D8" s="1"/>
      <c r="F8" s="99" t="s">
        <v>2</v>
      </c>
      <c r="G8" s="99"/>
      <c r="H8" s="99"/>
      <c r="I8" s="1"/>
      <c r="J8" s="1"/>
      <c r="K8" s="1"/>
      <c r="L8" s="1"/>
      <c r="M8" s="1"/>
      <c r="N8" s="1"/>
      <c r="O8" s="1"/>
      <c r="P8" s="1"/>
      <c r="Q8" s="1"/>
      <c r="R8" s="1"/>
      <c r="T8" s="26" t="s">
        <v>2</v>
      </c>
      <c r="U8" s="26"/>
      <c r="V8" s="26"/>
      <c r="W8" s="1"/>
      <c r="X8" s="1"/>
      <c r="Y8" s="1"/>
      <c r="Z8" s="1"/>
      <c r="AA8" s="1"/>
      <c r="AB8" s="1"/>
      <c r="AC8" s="1"/>
    </row>
    <row r="9" spans="1:29">
      <c r="A9" s="1"/>
      <c r="B9" s="1"/>
      <c r="C9" s="1"/>
      <c r="D9" s="27" t="s">
        <v>3</v>
      </c>
      <c r="E9" s="27"/>
      <c r="F9" s="27"/>
      <c r="G9" s="27"/>
      <c r="H9" s="27">
        <v>301</v>
      </c>
      <c r="I9" s="27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</row>
    <row r="10" spans="1:29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</row>
    <row r="11" spans="1:29" ht="15.75">
      <c r="A11" s="1"/>
      <c r="B11" s="1"/>
      <c r="C11" s="1"/>
      <c r="D11" s="1"/>
      <c r="E11" s="1"/>
      <c r="F11" s="1"/>
      <c r="G11" s="1"/>
      <c r="H11" s="2"/>
      <c r="I11" s="41" t="s">
        <v>27</v>
      </c>
      <c r="J11" s="41"/>
      <c r="K11" s="41"/>
      <c r="L11" s="41"/>
      <c r="M11" s="41"/>
      <c r="N11" s="41"/>
      <c r="O11" s="41"/>
      <c r="P11" s="41"/>
      <c r="Q11" s="41"/>
      <c r="R11" s="41"/>
      <c r="S11" s="7"/>
      <c r="T11" s="1"/>
      <c r="U11" s="1"/>
      <c r="V11" s="1"/>
      <c r="W11" s="1"/>
      <c r="X11" s="1"/>
      <c r="Y11" s="1"/>
      <c r="Z11" s="1"/>
      <c r="AA11" s="1"/>
      <c r="AB11" s="1"/>
      <c r="AC11" s="1"/>
    </row>
    <row r="12" spans="1:29" ht="15" customHeight="1">
      <c r="A12" s="1"/>
      <c r="B12" s="1"/>
      <c r="C12" s="1"/>
      <c r="D12" s="1"/>
      <c r="E12" s="1"/>
      <c r="F12" s="1"/>
      <c r="G12" s="1"/>
      <c r="H12" s="3"/>
      <c r="I12" s="1"/>
      <c r="J12" s="109">
        <v>0</v>
      </c>
      <c r="K12" s="110"/>
      <c r="L12" s="110"/>
      <c r="M12" s="110"/>
      <c r="N12" s="110"/>
      <c r="O12" s="110"/>
      <c r="P12" s="110"/>
      <c r="Q12" s="1"/>
      <c r="R12" s="1"/>
      <c r="S12" s="8"/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29" ht="9.75" customHeight="1">
      <c r="A13" s="1"/>
      <c r="B13" s="1"/>
      <c r="C13" s="1"/>
      <c r="D13" s="1"/>
      <c r="E13" s="1"/>
      <c r="F13" s="1"/>
      <c r="G13" s="1"/>
      <c r="H13" s="4"/>
      <c r="I13" s="5"/>
      <c r="J13" s="5"/>
      <c r="K13" s="1"/>
      <c r="L13" s="26"/>
      <c r="M13" s="26"/>
      <c r="N13" s="26"/>
      <c r="O13" s="26"/>
      <c r="P13" s="1"/>
      <c r="Q13" s="5"/>
      <c r="R13" s="5"/>
      <c r="S13" s="9"/>
      <c r="T13" s="1"/>
      <c r="U13" s="1"/>
      <c r="V13" s="1"/>
      <c r="W13" s="1"/>
      <c r="X13" s="1"/>
      <c r="Y13" s="1"/>
      <c r="Z13" s="1"/>
      <c r="AA13" s="1"/>
      <c r="AB13" s="1"/>
      <c r="AC13" s="1"/>
    </row>
    <row r="14" spans="1:29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1:29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</row>
    <row r="16" spans="1:29" ht="18.75" customHeight="1">
      <c r="A16" s="1"/>
      <c r="B16" s="16" t="s">
        <v>6</v>
      </c>
      <c r="C16" s="16"/>
      <c r="D16" s="16"/>
      <c r="E16" s="16"/>
      <c r="F16" s="16"/>
      <c r="G16" s="16"/>
      <c r="H16" s="22" t="s">
        <v>7</v>
      </c>
      <c r="I16" s="22"/>
      <c r="J16" s="22"/>
      <c r="K16" s="22"/>
      <c r="L16" s="24" t="s">
        <v>8</v>
      </c>
      <c r="M16" s="24"/>
      <c r="N16" s="24"/>
      <c r="O16" s="24"/>
      <c r="P16" s="16" t="s">
        <v>9</v>
      </c>
      <c r="Q16" s="16"/>
      <c r="R16" s="16"/>
      <c r="S16" s="16"/>
      <c r="T16" s="16"/>
      <c r="U16" s="16" t="s">
        <v>10</v>
      </c>
      <c r="V16" s="16"/>
      <c r="W16" s="16"/>
      <c r="X16" s="16"/>
      <c r="Y16" s="16" t="s">
        <v>11</v>
      </c>
      <c r="Z16" s="16"/>
      <c r="AA16" s="16"/>
      <c r="AB16" s="1"/>
      <c r="AC16" s="1"/>
    </row>
    <row r="17" spans="1:29" ht="15" customHeight="1">
      <c r="A17" s="1"/>
      <c r="B17" s="17"/>
      <c r="C17" s="17"/>
      <c r="D17" s="17"/>
      <c r="E17" s="17"/>
      <c r="F17" s="17"/>
      <c r="G17" s="17"/>
      <c r="H17" s="23"/>
      <c r="I17" s="23"/>
      <c r="J17" s="23"/>
      <c r="K17" s="23"/>
      <c r="L17" s="25" t="s">
        <v>12</v>
      </c>
      <c r="M17" s="25"/>
      <c r="N17" s="25"/>
      <c r="O17" s="25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"/>
      <c r="AC17" s="1"/>
    </row>
    <row r="18" spans="1:29" ht="15" customHeight="1">
      <c r="A18" s="1"/>
      <c r="B18" s="31" t="s">
        <v>13</v>
      </c>
      <c r="C18" s="32"/>
      <c r="D18" s="32"/>
      <c r="E18" s="32"/>
      <c r="F18" s="32"/>
      <c r="G18" s="33"/>
      <c r="H18" s="28" t="e">
        <f>+#REF!</f>
        <v>#REF!</v>
      </c>
      <c r="I18" s="29"/>
      <c r="J18" s="29"/>
      <c r="K18" s="30"/>
      <c r="L18" s="62" t="e">
        <f>+#REF!</f>
        <v>#REF!</v>
      </c>
      <c r="M18" s="63"/>
      <c r="N18" s="63"/>
      <c r="O18" s="64"/>
      <c r="P18" s="53">
        <v>0</v>
      </c>
      <c r="Q18" s="54"/>
      <c r="R18" s="54"/>
      <c r="S18" s="54"/>
      <c r="T18" s="55"/>
      <c r="U18" s="62" t="e">
        <f>+#REF!</f>
        <v>#REF!</v>
      </c>
      <c r="V18" s="63"/>
      <c r="W18" s="63"/>
      <c r="X18" s="64"/>
      <c r="Y18" s="47">
        <v>0</v>
      </c>
      <c r="Z18" s="48"/>
      <c r="AA18" s="49"/>
      <c r="AB18" s="1"/>
      <c r="AC18" s="1"/>
    </row>
    <row r="19" spans="1:29" ht="31.5" customHeight="1">
      <c r="A19" s="1"/>
      <c r="B19" s="34" t="s">
        <v>14</v>
      </c>
      <c r="C19" s="35"/>
      <c r="D19" s="35"/>
      <c r="E19" s="35"/>
      <c r="F19" s="35"/>
      <c r="G19" s="36"/>
      <c r="H19" s="28" t="e">
        <f>+#REF!</f>
        <v>#REF!</v>
      </c>
      <c r="I19" s="29"/>
      <c r="J19" s="29"/>
      <c r="K19" s="30"/>
      <c r="L19" s="62" t="e">
        <f>+#REF!</f>
        <v>#REF!</v>
      </c>
      <c r="M19" s="63"/>
      <c r="N19" s="63"/>
      <c r="O19" s="64"/>
      <c r="P19" s="56">
        <v>0</v>
      </c>
      <c r="Q19" s="57"/>
      <c r="R19" s="57"/>
      <c r="S19" s="57"/>
      <c r="T19" s="58"/>
      <c r="U19" s="62" t="e">
        <f>+#REF!</f>
        <v>#REF!</v>
      </c>
      <c r="V19" s="63"/>
      <c r="W19" s="63"/>
      <c r="X19" s="64"/>
      <c r="Y19" s="47">
        <v>0</v>
      </c>
      <c r="Z19" s="48"/>
      <c r="AA19" s="49"/>
      <c r="AB19" s="1"/>
      <c r="AC19" s="1"/>
    </row>
    <row r="20" spans="1:29" ht="17.25">
      <c r="A20" s="1"/>
      <c r="B20" s="37" t="s">
        <v>15</v>
      </c>
      <c r="C20" s="35"/>
      <c r="D20" s="35"/>
      <c r="E20" s="35"/>
      <c r="F20" s="35"/>
      <c r="G20" s="36"/>
      <c r="H20" s="28" t="e">
        <f>+#REF!</f>
        <v>#REF!</v>
      </c>
      <c r="I20" s="29"/>
      <c r="J20" s="29"/>
      <c r="K20" s="30"/>
      <c r="L20" s="62" t="e">
        <f>+#REF!</f>
        <v>#REF!</v>
      </c>
      <c r="M20" s="63"/>
      <c r="N20" s="63"/>
      <c r="O20" s="64"/>
      <c r="P20" s="53">
        <v>0</v>
      </c>
      <c r="Q20" s="54"/>
      <c r="R20" s="54"/>
      <c r="S20" s="54"/>
      <c r="T20" s="55"/>
      <c r="U20" s="62" t="e">
        <f>+#REF!</f>
        <v>#REF!</v>
      </c>
      <c r="V20" s="63"/>
      <c r="W20" s="63"/>
      <c r="X20" s="64"/>
      <c r="Y20" s="47">
        <v>0</v>
      </c>
      <c r="Z20" s="48"/>
      <c r="AA20" s="49"/>
      <c r="AB20" s="1"/>
      <c r="AC20" s="1"/>
    </row>
    <row r="21" spans="1:29" ht="17.25">
      <c r="A21" s="12"/>
      <c r="B21" s="38" t="s">
        <v>16</v>
      </c>
      <c r="C21" s="39"/>
      <c r="D21" s="39"/>
      <c r="E21" s="39"/>
      <c r="F21" s="39"/>
      <c r="G21" s="40"/>
      <c r="H21" s="28" t="e">
        <f>+#REF!</f>
        <v>#REF!</v>
      </c>
      <c r="I21" s="29"/>
      <c r="J21" s="29"/>
      <c r="K21" s="30"/>
      <c r="L21" s="62" t="e">
        <f>+#REF!</f>
        <v>#REF!</v>
      </c>
      <c r="M21" s="63"/>
      <c r="N21" s="63"/>
      <c r="O21" s="64"/>
      <c r="P21" s="59">
        <v>0</v>
      </c>
      <c r="Q21" s="60"/>
      <c r="R21" s="60"/>
      <c r="S21" s="60"/>
      <c r="T21" s="61"/>
      <c r="U21" s="62" t="e">
        <f>+#REF!</f>
        <v>#REF!</v>
      </c>
      <c r="V21" s="63"/>
      <c r="W21" s="63"/>
      <c r="X21" s="64"/>
      <c r="Y21" s="50">
        <v>0</v>
      </c>
      <c r="Z21" s="51"/>
      <c r="AA21" s="52"/>
      <c r="AB21" s="12"/>
      <c r="AC21" s="12"/>
    </row>
    <row r="22" spans="1:29" ht="19.5" thickBot="1">
      <c r="A22" s="12"/>
      <c r="B22" s="65" t="s">
        <v>17</v>
      </c>
      <c r="C22" s="65"/>
      <c r="D22" s="65"/>
      <c r="E22" s="65"/>
      <c r="F22" s="65"/>
      <c r="G22" s="65"/>
      <c r="H22" s="66" t="e">
        <f>SUM(H18:K21)</f>
        <v>#REF!</v>
      </c>
      <c r="I22" s="66"/>
      <c r="J22" s="66"/>
      <c r="K22" s="66"/>
      <c r="L22" s="67" t="e">
        <f>SUM(L18:O21)</f>
        <v>#REF!</v>
      </c>
      <c r="M22" s="67"/>
      <c r="N22" s="67"/>
      <c r="O22" s="67"/>
      <c r="P22" s="76">
        <f t="shared" ref="P22" si="0">SUM(P18:S21)</f>
        <v>0</v>
      </c>
      <c r="Q22" s="77"/>
      <c r="R22" s="77"/>
      <c r="S22" s="77"/>
      <c r="T22" s="78"/>
      <c r="U22" s="76" t="e">
        <f>SUM(T18:W21)</f>
        <v>#REF!</v>
      </c>
      <c r="V22" s="77"/>
      <c r="W22" s="77"/>
      <c r="X22" s="78"/>
      <c r="Y22" s="79">
        <f>SUM(X18:AA21)</f>
        <v>0</v>
      </c>
      <c r="Z22" s="80"/>
      <c r="AA22" s="81"/>
      <c r="AB22" s="12"/>
      <c r="AC22" s="12"/>
    </row>
    <row r="23" spans="1:29" ht="15.75" thickTop="1">
      <c r="A23" s="12"/>
      <c r="B23" s="12" t="s">
        <v>18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</row>
    <row r="24" spans="1:29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1:29" ht="18.75">
      <c r="A25" s="12"/>
      <c r="B25" s="42" t="s">
        <v>19</v>
      </c>
      <c r="C25" s="42"/>
      <c r="D25" s="42"/>
      <c r="E25" s="42"/>
      <c r="F25" s="42"/>
      <c r="G25" s="42"/>
      <c r="H25" s="42"/>
      <c r="I25" s="42"/>
      <c r="J25" s="42"/>
      <c r="K25" s="42"/>
      <c r="L25" s="14" t="e">
        <f>+J28/H22</f>
        <v>#REF!</v>
      </c>
      <c r="M25" s="43" t="s">
        <v>20</v>
      </c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12"/>
      <c r="AA25" s="12"/>
      <c r="AB25" s="12"/>
      <c r="AC25" s="12"/>
    </row>
    <row r="26" spans="1:29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</row>
    <row r="27" spans="1:29" ht="15" customHeight="1">
      <c r="A27" s="12"/>
      <c r="B27" s="44" t="s">
        <v>21</v>
      </c>
      <c r="C27" s="45"/>
      <c r="D27" s="45"/>
      <c r="E27" s="45"/>
      <c r="F27" s="45"/>
      <c r="G27" s="45"/>
      <c r="H27" s="45"/>
      <c r="I27" s="46"/>
      <c r="J27" s="44" t="s">
        <v>7</v>
      </c>
      <c r="K27" s="45"/>
      <c r="L27" s="45"/>
      <c r="M27" s="45"/>
      <c r="N27" s="46"/>
      <c r="O27" s="44" t="s">
        <v>10</v>
      </c>
      <c r="P27" s="45"/>
      <c r="Q27" s="45"/>
      <c r="R27" s="45"/>
      <c r="S27" s="45"/>
      <c r="T27" s="45"/>
      <c r="U27" s="45"/>
      <c r="V27" s="46"/>
      <c r="W27" s="12"/>
      <c r="X27" s="12"/>
      <c r="Y27" s="12"/>
      <c r="Z27" s="12"/>
      <c r="AA27" s="12"/>
      <c r="AB27" s="12"/>
      <c r="AC27" s="12"/>
    </row>
    <row r="28" spans="1:29" ht="15" customHeight="1">
      <c r="A28" s="12"/>
      <c r="B28" s="90" t="s">
        <v>22</v>
      </c>
      <c r="C28" s="91"/>
      <c r="D28" s="91"/>
      <c r="E28" s="91"/>
      <c r="F28" s="91"/>
      <c r="G28" s="91"/>
      <c r="H28" s="91"/>
      <c r="I28" s="92"/>
      <c r="J28" s="93" t="e">
        <f>+#REF!</f>
        <v>#REF!</v>
      </c>
      <c r="K28" s="94"/>
      <c r="L28" s="94"/>
      <c r="M28" s="94"/>
      <c r="N28" s="95"/>
      <c r="O28" s="96" t="e">
        <f>+#REF!/1000000</f>
        <v>#REF!</v>
      </c>
      <c r="P28" s="97"/>
      <c r="Q28" s="97"/>
      <c r="R28" s="97"/>
      <c r="S28" s="97"/>
      <c r="T28" s="97"/>
      <c r="U28" s="97"/>
      <c r="V28" s="98"/>
      <c r="W28" s="12"/>
      <c r="X28" s="12"/>
      <c r="Y28" s="12"/>
      <c r="Z28" s="12"/>
      <c r="AA28" s="12"/>
      <c r="AB28" s="12"/>
      <c r="AC28" s="12"/>
    </row>
    <row r="29" spans="1:29">
      <c r="A29" s="12"/>
      <c r="B29" s="12" t="s">
        <v>18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</row>
    <row r="30" spans="1:29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</row>
    <row r="31" spans="1:29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</row>
  </sheetData>
  <mergeCells count="54">
    <mergeCell ref="Q6:Y7"/>
    <mergeCell ref="C6:K7"/>
    <mergeCell ref="I11:R11"/>
    <mergeCell ref="B28:I28"/>
    <mergeCell ref="J28:N28"/>
    <mergeCell ref="O28:V28"/>
    <mergeCell ref="B25:K25"/>
    <mergeCell ref="M25:Y25"/>
    <mergeCell ref="B27:I27"/>
    <mergeCell ref="J27:N27"/>
    <mergeCell ref="O27:V27"/>
    <mergeCell ref="B22:G22"/>
    <mergeCell ref="H22:K22"/>
    <mergeCell ref="L22:O22"/>
    <mergeCell ref="P22:T22"/>
    <mergeCell ref="U22:X22"/>
    <mergeCell ref="Y22:AA22"/>
    <mergeCell ref="B21:G21"/>
    <mergeCell ref="H21:K21"/>
    <mergeCell ref="L21:O21"/>
    <mergeCell ref="P21:T21"/>
    <mergeCell ref="U21:X21"/>
    <mergeCell ref="Y21:AA21"/>
    <mergeCell ref="Y20:AA20"/>
    <mergeCell ref="B19:G19"/>
    <mergeCell ref="H19:K19"/>
    <mergeCell ref="L19:O19"/>
    <mergeCell ref="P19:T19"/>
    <mergeCell ref="U19:X19"/>
    <mergeCell ref="Y19:AA19"/>
    <mergeCell ref="B20:G20"/>
    <mergeCell ref="H20:K20"/>
    <mergeCell ref="L20:O20"/>
    <mergeCell ref="P20:T20"/>
    <mergeCell ref="U20:X20"/>
    <mergeCell ref="Y18:AA18"/>
    <mergeCell ref="B16:G17"/>
    <mergeCell ref="H16:K17"/>
    <mergeCell ref="L16:O16"/>
    <mergeCell ref="P16:T17"/>
    <mergeCell ref="U16:X17"/>
    <mergeCell ref="Y16:AA17"/>
    <mergeCell ref="L17:O17"/>
    <mergeCell ref="B18:G18"/>
    <mergeCell ref="H18:K18"/>
    <mergeCell ref="L18:O18"/>
    <mergeCell ref="P18:T18"/>
    <mergeCell ref="U18:X18"/>
    <mergeCell ref="T8:V8"/>
    <mergeCell ref="J12:P12"/>
    <mergeCell ref="L13:O13"/>
    <mergeCell ref="D9:G9"/>
    <mergeCell ref="H9:I9"/>
    <mergeCell ref="F8:H8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caf452a-70ba-4a68-8cb6-cd6c140f5625">
      <Terms xmlns="http://schemas.microsoft.com/office/infopath/2007/PartnerControls"/>
    </lcf76f155ced4ddcb4097134ff3c332f>
    <TaxCatchAll xmlns="34f349bc-bc36-42a5-8205-a8a1f53aadc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1501F1E7360BC4E9A5DD34F9245013A" ma:contentTypeVersion="12" ma:contentTypeDescription="Crear nuevo documento." ma:contentTypeScope="" ma:versionID="3718c85bffade8a355260ad2d23ac273">
  <xsd:schema xmlns:xsd="http://www.w3.org/2001/XMLSchema" xmlns:xs="http://www.w3.org/2001/XMLSchema" xmlns:p="http://schemas.microsoft.com/office/2006/metadata/properties" xmlns:ns2="ecaf452a-70ba-4a68-8cb6-cd6c140f5625" xmlns:ns3="34f349bc-bc36-42a5-8205-a8a1f53aadcf" targetNamespace="http://schemas.microsoft.com/office/2006/metadata/properties" ma:root="true" ma:fieldsID="75d4b1ec961560ffa79eb145880b516e" ns2:_="" ns3:_="">
    <xsd:import namespace="ecaf452a-70ba-4a68-8cb6-cd6c140f5625"/>
    <xsd:import namespace="34f349bc-bc36-42a5-8205-a8a1f53aadc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af452a-70ba-4a68-8cb6-cd6c140f5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Etiquetas de imagen" ma:readOnly="false" ma:fieldId="{5cf76f15-5ced-4ddc-b409-7134ff3c332f}" ma:taxonomyMulti="true" ma:sspId="ab9ab8b6-9d30-47d7-bbb6-b53186be7e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f349bc-bc36-42a5-8205-a8a1f53aadcf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914ae7d-2100-4071-966e-686eb1fa60d7}" ma:internalName="TaxCatchAll" ma:showField="CatchAllData" ma:web="34f349bc-bc36-42a5-8205-a8a1f53aadc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7E6B255-110F-4C4F-A022-A02CA8BF605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4A828E8-E294-445C-BFE9-32528C2A5424}">
  <ds:schemaRefs>
    <ds:schemaRef ds:uri="http://schemas.microsoft.com/office/2006/metadata/properties"/>
    <ds:schemaRef ds:uri="http://schemas.microsoft.com/office/infopath/2007/PartnerControls"/>
    <ds:schemaRef ds:uri="ecaf452a-70ba-4a68-8cb6-cd6c140f5625"/>
    <ds:schemaRef ds:uri="34f349bc-bc36-42a5-8205-a8a1f53aadcf"/>
  </ds:schemaRefs>
</ds:datastoreItem>
</file>

<file path=customXml/itemProps3.xml><?xml version="1.0" encoding="utf-8"?>
<ds:datastoreItem xmlns:ds="http://schemas.openxmlformats.org/officeDocument/2006/customXml" ds:itemID="{699F2B9A-501A-4DF1-B6EB-6792C9D707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caf452a-70ba-4a68-8cb6-cd6c140f5625"/>
    <ds:schemaRef ds:uri="34f349bc-bc36-42a5-8205-a8a1f53aadc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PasivosExigibles</vt:lpstr>
      <vt:lpstr>BasInforme</vt:lpstr>
      <vt:lpstr>BasInforme (2)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 YECID PAJOY CASTRO</dc:creator>
  <cp:keywords/>
  <dc:description/>
  <cp:lastModifiedBy>AUGUSTO ISAAC RIVERA HERNANDEZ</cp:lastModifiedBy>
  <cp:revision/>
  <dcterms:created xsi:type="dcterms:W3CDTF">2025-01-21T13:56:12Z</dcterms:created>
  <dcterms:modified xsi:type="dcterms:W3CDTF">2025-05-13T16:47:17Z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0x01010051501F1E7360BC4E9A5DD34F9245013A</vt:lpwstr>
  </property>
  <property fmtid="{D5CDD505-2E9C-101B-9397-08002B2CF9AE}" pid="3" name="MediaServiceImageTags">
    <vt:lpwstr/>
  </property>
</Properties>
</file>